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0"/>
  </bookViews>
  <sheets>
    <sheet name="časové - DC" sheetId="1" r:id="rId1"/>
    <sheet name="linkové - DC" sheetId="2" r:id="rId2"/>
  </sheets>
  <definedNames/>
  <calcPr fullCalcOnLoad="1"/>
</workbook>
</file>

<file path=xl/sharedStrings.xml><?xml version="1.0" encoding="utf-8"?>
<sst xmlns="http://schemas.openxmlformats.org/spreadsheetml/2006/main" count="134" uniqueCount="30">
  <si>
    <t xml:space="preserve">PROFIL: </t>
  </si>
  <si>
    <t>DRUH:</t>
  </si>
  <si>
    <t>B u s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</si>
  <si>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</si>
  <si>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</si>
  <si>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</si>
  <si>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</si>
  <si>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</si>
  <si>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</si>
  <si>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</si>
  <si>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</si>
  <si>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</si>
  <si>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</si>
  <si>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</si>
  <si>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</si>
  <si>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</si>
  <si>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</si>
  <si>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</si>
  <si>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</si>
  <si>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r>
      <t>Typ vozů:</t>
    </r>
    <r>
      <rPr>
        <sz val="11"/>
        <rFont val="Arial CE"/>
        <family val="0"/>
      </rPr>
      <t xml:space="preserve"> 1 - nízkopodlažní sólo, 2 - dvoudveřový, 3 - třídveřový, 4 - kloub, 5 - nízkopodlažní kloub</t>
    </r>
  </si>
  <si>
    <t>suma</t>
  </si>
  <si>
    <t>odchylka JŘ</t>
  </si>
  <si>
    <t>0</t>
  </si>
  <si>
    <t>+1</t>
  </si>
  <si>
    <t>+2</t>
  </si>
  <si>
    <t>NÁDRAŽÍ MODŘANY</t>
  </si>
  <si>
    <t>Obchodní náměstí</t>
  </si>
  <si>
    <t>139, 165, 173, 341</t>
  </si>
  <si>
    <t>6:15 - 8:00</t>
  </si>
  <si>
    <t>úterý 21.5.2013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</si>
</sst>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FF0000"/>
        </patternFill>
      </fill>
      <border/>
    </dxf>
    <dxf>
      <font>
        <color rgb="FFFFFFC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1" width="8.09765625" style="0" customWidth="1"/>
    <col min="12" max="13" width="6" style="0" customWidth="1"/>
    <col min="14" max="14" width="1.69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25</v>
      </c>
      <c r="H1" s="4" t="s">
        <v>1</v>
      </c>
      <c r="I1" t="s">
        <v>2</v>
      </c>
    </row>
    <row r="2" spans="1:9" ht="14.25">
      <c r="A2" s="5" t="s">
        <v>3</v>
      </c>
      <c r="C2" t="s">
        <v>26</v>
      </c>
      <c r="H2" s="4" t="s">
        <v>5</v>
      </c>
      <c r="I2" s="17" t="s">
        <v>27</v>
      </c>
    </row>
    <row r="3" spans="1:8" ht="14.25">
      <c r="A3" s="5"/>
      <c r="H3" t="s">
        <v>6</v>
      </c>
    </row>
    <row r="4" spans="1:9" ht="14.25">
      <c r="A4" s="5" t="s">
        <v>7</v>
      </c>
      <c r="C4" t="s">
        <v>29</v>
      </c>
      <c r="H4" s="4" t="s">
        <v>8</v>
      </c>
      <c r="I4" t="s">
        <v>28</v>
      </c>
    </row>
    <row r="6" ht="15">
      <c r="A6" s="1" t="s">
        <v>19</v>
      </c>
    </row>
    <row r="7" ht="15" thickBot="1"/>
    <row r="8" spans="1:45" s="7" customFormat="1" ht="30.75" thickBot="1">
      <c r="A8" s="9" t="s">
        <v>9</v>
      </c>
      <c r="B8" s="10" t="s">
        <v>10</v>
      </c>
      <c r="C8" s="10" t="s">
        <v>11</v>
      </c>
      <c r="D8" s="10" t="s">
        <v>12</v>
      </c>
      <c r="E8" s="10" t="s">
        <v>4</v>
      </c>
      <c r="F8" s="10" t="s">
        <v>13</v>
      </c>
      <c r="G8" s="10" t="s">
        <v>14</v>
      </c>
      <c r="H8" s="11" t="s">
        <v>15</v>
      </c>
      <c r="I8" s="10" t="s">
        <v>16</v>
      </c>
      <c r="J8" s="26" t="s">
        <v>17</v>
      </c>
      <c r="K8" s="27" t="s">
        <v>21</v>
      </c>
      <c r="L8" s="6" t="s">
        <v>18</v>
      </c>
      <c r="M8" s="6" t="s">
        <v>18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139</v>
      </c>
      <c r="B9" s="12">
        <v>14</v>
      </c>
      <c r="C9" s="13">
        <v>4</v>
      </c>
      <c r="D9" s="12">
        <v>10</v>
      </c>
      <c r="E9" s="12">
        <v>4</v>
      </c>
      <c r="F9" s="12">
        <v>4</v>
      </c>
      <c r="G9" s="12">
        <v>10</v>
      </c>
      <c r="H9" s="14">
        <v>6.15</v>
      </c>
      <c r="I9" s="25">
        <f aca="true" t="shared" si="1" ref="I9:I21">IF(C9=1,60,IF(C9=4,90,IF(C9=5,90,60)))</f>
        <v>90</v>
      </c>
      <c r="J9" s="13">
        <f aca="true" t="shared" si="2" ref="J9:J21">MAX(D9,G9)</f>
        <v>10</v>
      </c>
      <c r="K9" s="28" t="s">
        <v>22</v>
      </c>
      <c r="L9" s="15">
        <f aca="true" t="shared" si="3" ref="L9:L40">D9-E9+F9</f>
        <v>10</v>
      </c>
      <c r="M9">
        <f aca="true" t="shared" si="4" ref="M9:M40">IF(L9-G9=0,0,"chyba")</f>
        <v>0</v>
      </c>
      <c r="O9" s="21">
        <f aca="true" t="shared" si="5" ref="O9:O40">J9/I9</f>
        <v>0.1111111111111111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165</v>
      </c>
      <c r="B10" s="12">
        <v>9</v>
      </c>
      <c r="C10" s="13">
        <v>1</v>
      </c>
      <c r="D10" s="12">
        <v>14</v>
      </c>
      <c r="E10" s="12">
        <v>5</v>
      </c>
      <c r="F10" s="12">
        <v>2</v>
      </c>
      <c r="G10" s="12">
        <v>11</v>
      </c>
      <c r="H10" s="14">
        <v>6.2</v>
      </c>
      <c r="I10" s="13">
        <f t="shared" si="1"/>
        <v>60</v>
      </c>
      <c r="J10" s="13">
        <f t="shared" si="2"/>
        <v>14</v>
      </c>
      <c r="K10" s="28" t="s">
        <v>23</v>
      </c>
      <c r="L10" s="15">
        <f t="shared" si="3"/>
        <v>11</v>
      </c>
      <c r="M10">
        <f t="shared" si="4"/>
        <v>0</v>
      </c>
      <c r="O10" s="21">
        <f t="shared" si="5"/>
        <v>0.23333333333333334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341</v>
      </c>
      <c r="B11" s="12">
        <v>21</v>
      </c>
      <c r="C11" s="13">
        <v>2</v>
      </c>
      <c r="D11" s="12">
        <v>7</v>
      </c>
      <c r="E11" s="12">
        <v>7</v>
      </c>
      <c r="F11" s="12">
        <v>0</v>
      </c>
      <c r="G11" s="12">
        <v>0</v>
      </c>
      <c r="H11" s="14">
        <v>6.21</v>
      </c>
      <c r="I11" s="13">
        <f t="shared" si="1"/>
        <v>60</v>
      </c>
      <c r="J11" s="13">
        <f t="shared" si="2"/>
        <v>7</v>
      </c>
      <c r="K11" s="28" t="s">
        <v>22</v>
      </c>
      <c r="L11" s="15">
        <f t="shared" si="3"/>
        <v>0</v>
      </c>
      <c r="M11">
        <f t="shared" si="4"/>
        <v>0</v>
      </c>
      <c r="O11" s="21">
        <f t="shared" si="5"/>
        <v>0.11666666666666667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139</v>
      </c>
      <c r="B12" s="12">
        <v>11</v>
      </c>
      <c r="C12" s="13">
        <v>4</v>
      </c>
      <c r="D12" s="12">
        <v>15</v>
      </c>
      <c r="E12" s="12">
        <v>7</v>
      </c>
      <c r="F12" s="12">
        <v>0</v>
      </c>
      <c r="G12" s="12">
        <v>8</v>
      </c>
      <c r="H12" s="14">
        <v>6.23</v>
      </c>
      <c r="I12" s="13">
        <f t="shared" si="1"/>
        <v>90</v>
      </c>
      <c r="J12" s="13">
        <f t="shared" si="2"/>
        <v>15</v>
      </c>
      <c r="K12" s="28" t="s">
        <v>22</v>
      </c>
      <c r="L12" s="15">
        <f t="shared" si="3"/>
        <v>8</v>
      </c>
      <c r="M12">
        <f t="shared" si="4"/>
        <v>0</v>
      </c>
      <c r="O12" s="21">
        <f t="shared" si="5"/>
        <v>0.16666666666666666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139</v>
      </c>
      <c r="B13" s="12">
        <v>4</v>
      </c>
      <c r="C13" s="13">
        <v>4</v>
      </c>
      <c r="D13" s="12">
        <v>10</v>
      </c>
      <c r="E13" s="12">
        <v>5</v>
      </c>
      <c r="F13" s="12">
        <v>1</v>
      </c>
      <c r="G13" s="12">
        <v>6</v>
      </c>
      <c r="H13" s="14">
        <v>6.29</v>
      </c>
      <c r="I13" s="13">
        <f t="shared" si="1"/>
        <v>90</v>
      </c>
      <c r="J13" s="13">
        <f t="shared" si="2"/>
        <v>10</v>
      </c>
      <c r="K13" s="28" t="s">
        <v>22</v>
      </c>
      <c r="L13" s="15">
        <f t="shared" si="3"/>
        <v>6</v>
      </c>
      <c r="M13">
        <f t="shared" si="4"/>
        <v>0</v>
      </c>
      <c r="O13" s="21">
        <f t="shared" si="5"/>
        <v>0.1111111111111111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165</v>
      </c>
      <c r="B14" s="12">
        <v>11</v>
      </c>
      <c r="C14" s="13">
        <v>3</v>
      </c>
      <c r="D14" s="12">
        <v>15</v>
      </c>
      <c r="E14" s="12">
        <v>3</v>
      </c>
      <c r="F14" s="12">
        <v>2</v>
      </c>
      <c r="G14" s="12">
        <v>14</v>
      </c>
      <c r="H14" s="14">
        <v>6.3</v>
      </c>
      <c r="I14" s="13">
        <f t="shared" si="1"/>
        <v>60</v>
      </c>
      <c r="J14" s="13">
        <f t="shared" si="2"/>
        <v>15</v>
      </c>
      <c r="K14" s="28" t="s">
        <v>23</v>
      </c>
      <c r="L14" s="15">
        <f t="shared" si="3"/>
        <v>14</v>
      </c>
      <c r="M14">
        <f t="shared" si="4"/>
        <v>0</v>
      </c>
      <c r="O14" s="21">
        <f t="shared" si="5"/>
        <v>0.25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341</v>
      </c>
      <c r="B15" s="12">
        <v>27</v>
      </c>
      <c r="C15" s="13">
        <v>2</v>
      </c>
      <c r="D15" s="12">
        <v>6</v>
      </c>
      <c r="E15" s="12">
        <v>6</v>
      </c>
      <c r="F15" s="12">
        <v>0</v>
      </c>
      <c r="G15" s="12">
        <v>0</v>
      </c>
      <c r="H15" s="14">
        <v>6.32</v>
      </c>
      <c r="I15" s="13">
        <f t="shared" si="1"/>
        <v>60</v>
      </c>
      <c r="J15" s="13">
        <f t="shared" si="2"/>
        <v>6</v>
      </c>
      <c r="K15" s="28" t="s">
        <v>23</v>
      </c>
      <c r="L15" s="15">
        <f t="shared" si="3"/>
        <v>0</v>
      </c>
      <c r="M15">
        <f t="shared" si="4"/>
        <v>0</v>
      </c>
      <c r="O15" s="21">
        <f t="shared" si="5"/>
        <v>0.1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139</v>
      </c>
      <c r="B16" s="12">
        <v>5</v>
      </c>
      <c r="C16" s="13">
        <v>5</v>
      </c>
      <c r="D16" s="12">
        <v>19</v>
      </c>
      <c r="E16" s="12">
        <v>7</v>
      </c>
      <c r="F16" s="12">
        <v>2</v>
      </c>
      <c r="G16" s="12">
        <v>14</v>
      </c>
      <c r="H16" s="14">
        <v>6.35</v>
      </c>
      <c r="I16" s="13">
        <f t="shared" si="1"/>
        <v>90</v>
      </c>
      <c r="J16" s="13">
        <f t="shared" si="2"/>
        <v>19</v>
      </c>
      <c r="K16" s="28" t="s">
        <v>22</v>
      </c>
      <c r="L16" s="15">
        <f t="shared" si="3"/>
        <v>14</v>
      </c>
      <c r="M16">
        <f t="shared" si="4"/>
        <v>0</v>
      </c>
      <c r="O16" s="21">
        <f t="shared" si="5"/>
        <v>0.2111111111111111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165</v>
      </c>
      <c r="B17" s="12">
        <v>12</v>
      </c>
      <c r="C17" s="13">
        <v>3</v>
      </c>
      <c r="D17" s="12">
        <v>19</v>
      </c>
      <c r="E17" s="12">
        <v>9</v>
      </c>
      <c r="F17" s="12">
        <v>0</v>
      </c>
      <c r="G17" s="12">
        <v>10</v>
      </c>
      <c r="H17" s="14">
        <v>6.41</v>
      </c>
      <c r="I17" s="13">
        <f t="shared" si="1"/>
        <v>60</v>
      </c>
      <c r="J17" s="13">
        <f t="shared" si="2"/>
        <v>19</v>
      </c>
      <c r="K17" s="28" t="s">
        <v>24</v>
      </c>
      <c r="L17" s="15">
        <f t="shared" si="3"/>
        <v>10</v>
      </c>
      <c r="M17">
        <f t="shared" si="4"/>
        <v>0</v>
      </c>
      <c r="O17" s="21">
        <f t="shared" si="5"/>
        <v>0.31666666666666665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341</v>
      </c>
      <c r="B18" s="12">
        <v>23</v>
      </c>
      <c r="C18" s="13">
        <v>2</v>
      </c>
      <c r="D18" s="12">
        <v>8</v>
      </c>
      <c r="E18" s="12">
        <v>8</v>
      </c>
      <c r="F18" s="12">
        <v>0</v>
      </c>
      <c r="G18" s="12">
        <v>0</v>
      </c>
      <c r="H18" s="14">
        <v>6.41</v>
      </c>
      <c r="I18" s="13">
        <f t="shared" si="1"/>
        <v>60</v>
      </c>
      <c r="J18" s="13">
        <f t="shared" si="2"/>
        <v>8</v>
      </c>
      <c r="K18" s="28" t="s">
        <v>22</v>
      </c>
      <c r="L18" s="15">
        <f t="shared" si="3"/>
        <v>0</v>
      </c>
      <c r="M18">
        <f t="shared" si="4"/>
        <v>0</v>
      </c>
      <c r="O18" s="21">
        <f t="shared" si="5"/>
        <v>0.13333333333333333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139</v>
      </c>
      <c r="B19" s="12">
        <v>13</v>
      </c>
      <c r="C19" s="13">
        <v>4</v>
      </c>
      <c r="D19" s="12">
        <v>11</v>
      </c>
      <c r="E19" s="12">
        <v>6</v>
      </c>
      <c r="F19" s="12">
        <v>4</v>
      </c>
      <c r="G19" s="12">
        <v>9</v>
      </c>
      <c r="H19" s="14">
        <v>6.42</v>
      </c>
      <c r="I19" s="13">
        <f t="shared" si="1"/>
        <v>90</v>
      </c>
      <c r="J19" s="13">
        <f t="shared" si="2"/>
        <v>11</v>
      </c>
      <c r="K19" s="28" t="s">
        <v>23</v>
      </c>
      <c r="L19" s="15">
        <f t="shared" si="3"/>
        <v>9</v>
      </c>
      <c r="M19">
        <f t="shared" si="4"/>
        <v>0</v>
      </c>
      <c r="O19" s="21">
        <f t="shared" si="5"/>
        <v>0.12222222222222222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139</v>
      </c>
      <c r="B20" s="12">
        <v>6</v>
      </c>
      <c r="C20" s="13">
        <v>4</v>
      </c>
      <c r="D20" s="12">
        <v>19</v>
      </c>
      <c r="E20" s="12">
        <v>8</v>
      </c>
      <c r="F20" s="12">
        <v>5</v>
      </c>
      <c r="G20" s="12">
        <v>16</v>
      </c>
      <c r="H20" s="14">
        <v>6.47</v>
      </c>
      <c r="I20" s="13">
        <f t="shared" si="1"/>
        <v>90</v>
      </c>
      <c r="J20" s="13">
        <f t="shared" si="2"/>
        <v>19</v>
      </c>
      <c r="K20" s="28" t="s">
        <v>22</v>
      </c>
      <c r="L20" s="15">
        <f t="shared" si="3"/>
        <v>16</v>
      </c>
      <c r="M20">
        <f t="shared" si="4"/>
        <v>0</v>
      </c>
      <c r="O20" s="21">
        <f t="shared" si="5"/>
        <v>0.2111111111111111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165</v>
      </c>
      <c r="B21" s="12">
        <v>3</v>
      </c>
      <c r="C21" s="13">
        <v>1</v>
      </c>
      <c r="D21" s="12">
        <v>11</v>
      </c>
      <c r="E21" s="12">
        <v>4</v>
      </c>
      <c r="F21" s="12">
        <v>0</v>
      </c>
      <c r="G21" s="12">
        <v>7</v>
      </c>
      <c r="H21" s="14">
        <v>6.49</v>
      </c>
      <c r="I21" s="13">
        <f t="shared" si="1"/>
        <v>60</v>
      </c>
      <c r="J21" s="13">
        <f t="shared" si="2"/>
        <v>11</v>
      </c>
      <c r="K21" s="28" t="s">
        <v>22</v>
      </c>
      <c r="L21" s="15">
        <f t="shared" si="3"/>
        <v>7</v>
      </c>
      <c r="M21">
        <f t="shared" si="4"/>
        <v>0</v>
      </c>
      <c r="O21" s="21">
        <f t="shared" si="5"/>
        <v>0.18333333333333332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341</v>
      </c>
      <c r="B22" s="12">
        <v>26</v>
      </c>
      <c r="C22" s="13">
        <v>3</v>
      </c>
      <c r="D22" s="12">
        <v>11</v>
      </c>
      <c r="E22" s="12">
        <v>11</v>
      </c>
      <c r="F22" s="12">
        <v>0</v>
      </c>
      <c r="G22" s="12">
        <v>0</v>
      </c>
      <c r="H22" s="14">
        <v>6.51</v>
      </c>
      <c r="I22" s="13">
        <f aca="true" t="shared" si="6" ref="I22:I35">IF(C22=1,60,IF(C22=4,90,IF(C22=5,90,60)))</f>
        <v>60</v>
      </c>
      <c r="J22" s="13">
        <f aca="true" t="shared" si="7" ref="J22:J35">MAX(D22,G22)</f>
        <v>11</v>
      </c>
      <c r="K22" s="28" t="s">
        <v>22</v>
      </c>
      <c r="L22" s="15">
        <f t="shared" si="3"/>
        <v>0</v>
      </c>
      <c r="M22">
        <f t="shared" si="4"/>
        <v>0</v>
      </c>
      <c r="O22" s="21">
        <f t="shared" si="5"/>
        <v>0.18333333333333332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139</v>
      </c>
      <c r="B23" s="12">
        <v>7</v>
      </c>
      <c r="C23" s="13">
        <v>5</v>
      </c>
      <c r="D23" s="12">
        <v>14</v>
      </c>
      <c r="E23" s="12">
        <v>4</v>
      </c>
      <c r="F23" s="12">
        <v>9</v>
      </c>
      <c r="G23" s="12">
        <v>19</v>
      </c>
      <c r="H23" s="14">
        <v>6.53</v>
      </c>
      <c r="I23" s="13">
        <f t="shared" si="6"/>
        <v>90</v>
      </c>
      <c r="J23" s="13">
        <f t="shared" si="7"/>
        <v>19</v>
      </c>
      <c r="K23" s="28" t="s">
        <v>22</v>
      </c>
      <c r="L23" s="24">
        <f t="shared" si="3"/>
        <v>19</v>
      </c>
      <c r="M23">
        <f t="shared" si="4"/>
        <v>0</v>
      </c>
      <c r="O23" s="21">
        <f t="shared" si="5"/>
        <v>0.2111111111111111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139</v>
      </c>
      <c r="B24" s="12">
        <v>8</v>
      </c>
      <c r="C24" s="13">
        <v>5</v>
      </c>
      <c r="D24" s="12">
        <v>16</v>
      </c>
      <c r="E24" s="12">
        <v>5</v>
      </c>
      <c r="F24" s="12">
        <v>2</v>
      </c>
      <c r="G24" s="12">
        <v>13</v>
      </c>
      <c r="H24" s="14">
        <v>7</v>
      </c>
      <c r="I24" s="13">
        <f t="shared" si="6"/>
        <v>90</v>
      </c>
      <c r="J24" s="13">
        <f t="shared" si="7"/>
        <v>16</v>
      </c>
      <c r="K24" s="28" t="s">
        <v>23</v>
      </c>
      <c r="L24" s="24">
        <f t="shared" si="3"/>
        <v>13</v>
      </c>
      <c r="M24">
        <f t="shared" si="4"/>
        <v>0</v>
      </c>
      <c r="O24" s="21">
        <f t="shared" si="5"/>
        <v>0.17777777777777778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165</v>
      </c>
      <c r="B25" s="12">
        <v>13</v>
      </c>
      <c r="C25" s="13">
        <v>3</v>
      </c>
      <c r="D25" s="12">
        <v>7</v>
      </c>
      <c r="E25" s="12">
        <v>4</v>
      </c>
      <c r="F25" s="12">
        <v>2</v>
      </c>
      <c r="G25" s="12">
        <v>5</v>
      </c>
      <c r="H25" s="14">
        <v>7</v>
      </c>
      <c r="I25" s="13">
        <f t="shared" si="6"/>
        <v>60</v>
      </c>
      <c r="J25" s="13">
        <f t="shared" si="7"/>
        <v>7</v>
      </c>
      <c r="K25" s="28" t="s">
        <v>23</v>
      </c>
      <c r="L25" s="24">
        <f t="shared" si="3"/>
        <v>5</v>
      </c>
      <c r="M25">
        <f t="shared" si="4"/>
        <v>0</v>
      </c>
      <c r="O25" s="21">
        <f t="shared" si="5"/>
        <v>0.11666666666666667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ht="14.25">
      <c r="A26" s="12">
        <v>341</v>
      </c>
      <c r="B26" s="12">
        <v>28</v>
      </c>
      <c r="C26" s="13">
        <v>3</v>
      </c>
      <c r="D26" s="12">
        <v>25</v>
      </c>
      <c r="E26" s="12">
        <v>24</v>
      </c>
      <c r="F26" s="12">
        <v>0</v>
      </c>
      <c r="G26" s="12">
        <v>1</v>
      </c>
      <c r="H26" s="14">
        <v>7.03</v>
      </c>
      <c r="I26" s="13">
        <f t="shared" si="6"/>
        <v>60</v>
      </c>
      <c r="J26" s="13">
        <f t="shared" si="7"/>
        <v>25</v>
      </c>
      <c r="K26" s="28" t="s">
        <v>24</v>
      </c>
      <c r="L26" s="24">
        <f t="shared" si="3"/>
        <v>1</v>
      </c>
      <c r="M26">
        <f t="shared" si="4"/>
        <v>0</v>
      </c>
      <c r="O26" s="21">
        <f t="shared" si="5"/>
        <v>0.4166666666666667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ht="14.25">
      <c r="A27" s="12">
        <v>139</v>
      </c>
      <c r="B27" s="12">
        <v>12</v>
      </c>
      <c r="C27" s="13">
        <v>4</v>
      </c>
      <c r="D27" s="12">
        <v>15</v>
      </c>
      <c r="E27" s="12">
        <v>8</v>
      </c>
      <c r="F27" s="12">
        <v>1</v>
      </c>
      <c r="G27" s="12">
        <v>8</v>
      </c>
      <c r="H27" s="14">
        <v>7.06</v>
      </c>
      <c r="I27" s="13">
        <f t="shared" si="6"/>
        <v>90</v>
      </c>
      <c r="J27" s="13">
        <f t="shared" si="7"/>
        <v>15</v>
      </c>
      <c r="K27" s="28" t="s">
        <v>23</v>
      </c>
      <c r="L27" s="24">
        <f t="shared" si="3"/>
        <v>8</v>
      </c>
      <c r="M27">
        <f t="shared" si="4"/>
        <v>0</v>
      </c>
      <c r="O27" s="21">
        <f t="shared" si="5"/>
        <v>0.16666666666666666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ht="14.25">
      <c r="A28" s="12">
        <v>165</v>
      </c>
      <c r="B28" s="12">
        <v>6</v>
      </c>
      <c r="C28" s="13">
        <v>1</v>
      </c>
      <c r="D28" s="12">
        <v>12</v>
      </c>
      <c r="E28" s="12">
        <v>4</v>
      </c>
      <c r="F28" s="12">
        <v>0</v>
      </c>
      <c r="G28" s="12">
        <v>8</v>
      </c>
      <c r="H28" s="14">
        <v>7.1</v>
      </c>
      <c r="I28" s="13">
        <f t="shared" si="6"/>
        <v>60</v>
      </c>
      <c r="J28" s="13">
        <f t="shared" si="7"/>
        <v>12</v>
      </c>
      <c r="K28" s="28" t="s">
        <v>23</v>
      </c>
      <c r="L28" s="24">
        <f t="shared" si="3"/>
        <v>8</v>
      </c>
      <c r="M28">
        <f t="shared" si="4"/>
        <v>0</v>
      </c>
      <c r="O28" s="21">
        <f t="shared" si="5"/>
        <v>0.2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25">
      <c r="A29" s="12">
        <v>139</v>
      </c>
      <c r="B29" s="12">
        <v>1</v>
      </c>
      <c r="C29" s="13">
        <v>5</v>
      </c>
      <c r="D29" s="12">
        <v>26</v>
      </c>
      <c r="E29" s="12">
        <v>4</v>
      </c>
      <c r="F29" s="12">
        <v>2</v>
      </c>
      <c r="G29" s="12">
        <v>24</v>
      </c>
      <c r="H29" s="14">
        <v>7.11</v>
      </c>
      <c r="I29" s="13">
        <f t="shared" si="6"/>
        <v>90</v>
      </c>
      <c r="J29" s="13">
        <f t="shared" si="7"/>
        <v>26</v>
      </c>
      <c r="K29" s="28" t="s">
        <v>22</v>
      </c>
      <c r="L29" s="24">
        <f t="shared" si="3"/>
        <v>24</v>
      </c>
      <c r="M29">
        <f t="shared" si="4"/>
        <v>0</v>
      </c>
      <c r="O29" s="21">
        <f t="shared" si="5"/>
        <v>0.28888888888888886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341</v>
      </c>
      <c r="B30" s="12">
        <v>27</v>
      </c>
      <c r="C30" s="13">
        <v>2</v>
      </c>
      <c r="D30" s="12">
        <v>14</v>
      </c>
      <c r="E30" s="12">
        <v>8</v>
      </c>
      <c r="F30" s="12">
        <v>0</v>
      </c>
      <c r="G30" s="12">
        <v>6</v>
      </c>
      <c r="H30" s="14">
        <v>7.13</v>
      </c>
      <c r="I30" s="13">
        <f t="shared" si="6"/>
        <v>60</v>
      </c>
      <c r="J30" s="13">
        <f t="shared" si="7"/>
        <v>14</v>
      </c>
      <c r="K30" s="28" t="s">
        <v>24</v>
      </c>
      <c r="L30" s="24">
        <f t="shared" si="3"/>
        <v>6</v>
      </c>
      <c r="M30">
        <f t="shared" si="4"/>
        <v>0</v>
      </c>
      <c r="O30" s="21">
        <f t="shared" si="5"/>
        <v>0.23333333333333334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139</v>
      </c>
      <c r="B31" s="12">
        <v>9</v>
      </c>
      <c r="C31" s="13">
        <v>5</v>
      </c>
      <c r="D31" s="12">
        <v>14</v>
      </c>
      <c r="E31" s="12">
        <v>4</v>
      </c>
      <c r="F31" s="12">
        <v>1</v>
      </c>
      <c r="G31" s="12">
        <v>11</v>
      </c>
      <c r="H31" s="14">
        <v>7.17</v>
      </c>
      <c r="I31" s="13">
        <f t="shared" si="6"/>
        <v>90</v>
      </c>
      <c r="J31" s="13">
        <f t="shared" si="7"/>
        <v>14</v>
      </c>
      <c r="K31" s="28" t="s">
        <v>22</v>
      </c>
      <c r="L31" s="24">
        <f t="shared" si="3"/>
        <v>11</v>
      </c>
      <c r="M31">
        <f t="shared" si="4"/>
        <v>0</v>
      </c>
      <c r="O31" s="21">
        <f t="shared" si="5"/>
        <v>0.15555555555555556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165</v>
      </c>
      <c r="B32" s="12">
        <v>1</v>
      </c>
      <c r="C32" s="13">
        <v>1</v>
      </c>
      <c r="D32" s="12">
        <v>33</v>
      </c>
      <c r="E32" s="12">
        <v>19</v>
      </c>
      <c r="F32" s="12">
        <v>2</v>
      </c>
      <c r="G32" s="12">
        <v>16</v>
      </c>
      <c r="H32" s="14">
        <v>7.21</v>
      </c>
      <c r="I32" s="13">
        <f t="shared" si="6"/>
        <v>60</v>
      </c>
      <c r="J32" s="13">
        <f t="shared" si="7"/>
        <v>33</v>
      </c>
      <c r="K32" s="28" t="s">
        <v>24</v>
      </c>
      <c r="L32" s="24">
        <f t="shared" si="3"/>
        <v>16</v>
      </c>
      <c r="M32">
        <f t="shared" si="4"/>
        <v>0</v>
      </c>
      <c r="O32" s="21">
        <f t="shared" si="5"/>
        <v>0.55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341</v>
      </c>
      <c r="B33" s="12">
        <v>22</v>
      </c>
      <c r="C33" s="13">
        <v>3</v>
      </c>
      <c r="D33" s="12">
        <v>21</v>
      </c>
      <c r="E33" s="12">
        <v>17</v>
      </c>
      <c r="F33" s="12">
        <v>0</v>
      </c>
      <c r="G33" s="12">
        <v>4</v>
      </c>
      <c r="H33" s="14">
        <v>7.21</v>
      </c>
      <c r="I33" s="13">
        <f t="shared" si="6"/>
        <v>60</v>
      </c>
      <c r="J33" s="13">
        <f t="shared" si="7"/>
        <v>21</v>
      </c>
      <c r="K33" s="28" t="s">
        <v>22</v>
      </c>
      <c r="L33" s="24">
        <f t="shared" si="3"/>
        <v>4</v>
      </c>
      <c r="M33">
        <f t="shared" si="4"/>
        <v>0</v>
      </c>
      <c r="O33" s="21">
        <f t="shared" si="5"/>
        <v>0.35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139</v>
      </c>
      <c r="B34" s="12">
        <v>15</v>
      </c>
      <c r="C34" s="13">
        <v>4</v>
      </c>
      <c r="D34" s="12">
        <v>29</v>
      </c>
      <c r="E34" s="12">
        <v>3</v>
      </c>
      <c r="F34" s="12">
        <v>4</v>
      </c>
      <c r="G34" s="12">
        <v>30</v>
      </c>
      <c r="H34" s="14">
        <v>7.24</v>
      </c>
      <c r="I34" s="13">
        <f t="shared" si="6"/>
        <v>90</v>
      </c>
      <c r="J34" s="13">
        <f t="shared" si="7"/>
        <v>30</v>
      </c>
      <c r="K34" s="28" t="s">
        <v>23</v>
      </c>
      <c r="L34" s="24">
        <f t="shared" si="3"/>
        <v>30</v>
      </c>
      <c r="M34">
        <f t="shared" si="4"/>
        <v>0</v>
      </c>
      <c r="O34" s="21">
        <f t="shared" si="5"/>
        <v>0.3333333333333333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139</v>
      </c>
      <c r="B35" s="12">
        <v>2</v>
      </c>
      <c r="C35" s="13">
        <v>4</v>
      </c>
      <c r="D35" s="12">
        <v>43</v>
      </c>
      <c r="E35" s="12">
        <v>13</v>
      </c>
      <c r="F35" s="12">
        <v>2</v>
      </c>
      <c r="G35" s="12">
        <v>32</v>
      </c>
      <c r="H35" s="14">
        <v>7.3</v>
      </c>
      <c r="I35" s="13">
        <f t="shared" si="6"/>
        <v>90</v>
      </c>
      <c r="J35" s="13">
        <f t="shared" si="7"/>
        <v>43</v>
      </c>
      <c r="K35" s="28" t="s">
        <v>23</v>
      </c>
      <c r="L35" s="24">
        <f t="shared" si="3"/>
        <v>32</v>
      </c>
      <c r="M35">
        <f t="shared" si="4"/>
        <v>0</v>
      </c>
      <c r="O35" s="21">
        <f t="shared" si="5"/>
        <v>0.4777777777777778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165</v>
      </c>
      <c r="B36" s="12">
        <v>4</v>
      </c>
      <c r="C36" s="13">
        <v>1</v>
      </c>
      <c r="D36" s="12">
        <v>31</v>
      </c>
      <c r="E36" s="12">
        <v>10</v>
      </c>
      <c r="F36" s="12">
        <v>3</v>
      </c>
      <c r="G36" s="12">
        <v>24</v>
      </c>
      <c r="H36" s="14">
        <v>7.31</v>
      </c>
      <c r="I36" s="13">
        <f aca="true" t="shared" si="8" ref="I36:I46">IF(C36=1,60,IF(C36=4,90,IF(C36=5,90,60)))</f>
        <v>60</v>
      </c>
      <c r="J36" s="13">
        <f aca="true" t="shared" si="9" ref="J36:J46">MAX(D36,G36)</f>
        <v>31</v>
      </c>
      <c r="K36" s="28" t="s">
        <v>24</v>
      </c>
      <c r="L36" s="24">
        <f t="shared" si="3"/>
        <v>24</v>
      </c>
      <c r="M36">
        <f t="shared" si="4"/>
        <v>0</v>
      </c>
      <c r="O36" s="21">
        <f t="shared" si="5"/>
        <v>0.5166666666666667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173</v>
      </c>
      <c r="B37" s="12">
        <v>20</v>
      </c>
      <c r="C37" s="13">
        <v>3</v>
      </c>
      <c r="D37" s="12">
        <v>7</v>
      </c>
      <c r="E37" s="12">
        <v>7</v>
      </c>
      <c r="F37" s="12">
        <v>0</v>
      </c>
      <c r="G37" s="12">
        <v>0</v>
      </c>
      <c r="H37" s="14">
        <v>7.31</v>
      </c>
      <c r="I37" s="13">
        <f t="shared" si="8"/>
        <v>60</v>
      </c>
      <c r="J37" s="13">
        <f t="shared" si="9"/>
        <v>7</v>
      </c>
      <c r="K37" s="28" t="s">
        <v>22</v>
      </c>
      <c r="L37" s="24">
        <f t="shared" si="3"/>
        <v>0</v>
      </c>
      <c r="M37">
        <f t="shared" si="4"/>
        <v>0</v>
      </c>
      <c r="O37" s="21">
        <f t="shared" si="5"/>
        <v>0.11666666666666667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341</v>
      </c>
      <c r="B38" s="12">
        <v>23</v>
      </c>
      <c r="C38" s="13">
        <v>2</v>
      </c>
      <c r="D38" s="12">
        <v>12</v>
      </c>
      <c r="E38" s="12">
        <v>6</v>
      </c>
      <c r="F38" s="12">
        <v>0</v>
      </c>
      <c r="G38" s="12">
        <v>6</v>
      </c>
      <c r="H38" s="14">
        <v>7.36</v>
      </c>
      <c r="I38" s="13">
        <f t="shared" si="8"/>
        <v>60</v>
      </c>
      <c r="J38" s="13">
        <f t="shared" si="9"/>
        <v>12</v>
      </c>
      <c r="K38" s="28" t="s">
        <v>22</v>
      </c>
      <c r="L38" s="24">
        <f t="shared" si="3"/>
        <v>6</v>
      </c>
      <c r="M38">
        <f t="shared" si="4"/>
        <v>0</v>
      </c>
      <c r="O38" s="21">
        <f t="shared" si="5"/>
        <v>0.2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>
        <v>139</v>
      </c>
      <c r="B39" s="12">
        <v>16</v>
      </c>
      <c r="C39" s="13">
        <v>4</v>
      </c>
      <c r="D39" s="12">
        <v>16</v>
      </c>
      <c r="E39" s="12">
        <v>6</v>
      </c>
      <c r="F39" s="12">
        <v>0</v>
      </c>
      <c r="G39" s="12">
        <v>10</v>
      </c>
      <c r="H39" s="14">
        <v>7.37</v>
      </c>
      <c r="I39" s="13">
        <f t="shared" si="8"/>
        <v>90</v>
      </c>
      <c r="J39" s="13">
        <f t="shared" si="9"/>
        <v>16</v>
      </c>
      <c r="K39" s="28" t="s">
        <v>24</v>
      </c>
      <c r="L39" s="24">
        <f t="shared" si="3"/>
        <v>10</v>
      </c>
      <c r="M39">
        <f t="shared" si="4"/>
        <v>0</v>
      </c>
      <c r="O39" s="21">
        <f t="shared" si="5"/>
        <v>0.17777777777777778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25">
      <c r="A40" s="12">
        <v>165</v>
      </c>
      <c r="B40" s="12">
        <v>7</v>
      </c>
      <c r="C40" s="13">
        <v>3</v>
      </c>
      <c r="D40" s="12">
        <v>38</v>
      </c>
      <c r="E40" s="12">
        <v>5</v>
      </c>
      <c r="F40" s="12">
        <v>3</v>
      </c>
      <c r="G40" s="12">
        <v>36</v>
      </c>
      <c r="H40" s="14">
        <v>7.4</v>
      </c>
      <c r="I40" s="13">
        <f t="shared" si="8"/>
        <v>60</v>
      </c>
      <c r="J40" s="13">
        <f t="shared" si="9"/>
        <v>38</v>
      </c>
      <c r="K40" s="28" t="s">
        <v>23</v>
      </c>
      <c r="L40" s="24">
        <f t="shared" si="3"/>
        <v>36</v>
      </c>
      <c r="M40">
        <f t="shared" si="4"/>
        <v>0</v>
      </c>
      <c r="O40" s="21">
        <f t="shared" si="5"/>
        <v>0.6333333333333333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>
      <c r="A41" s="12">
        <v>139</v>
      </c>
      <c r="B41" s="12">
        <v>10</v>
      </c>
      <c r="C41" s="13">
        <v>4</v>
      </c>
      <c r="D41" s="12">
        <v>11</v>
      </c>
      <c r="E41" s="12">
        <v>3</v>
      </c>
      <c r="F41" s="12">
        <v>4</v>
      </c>
      <c r="G41" s="12">
        <v>12</v>
      </c>
      <c r="H41" s="14">
        <v>7.43</v>
      </c>
      <c r="I41" s="13">
        <f t="shared" si="8"/>
        <v>90</v>
      </c>
      <c r="J41" s="13">
        <f t="shared" si="9"/>
        <v>12</v>
      </c>
      <c r="K41" s="28" t="s">
        <v>24</v>
      </c>
      <c r="L41" s="24">
        <f aca="true" t="shared" si="10" ref="L41:L46">D41-E41+F41</f>
        <v>12</v>
      </c>
      <c r="M41">
        <f aca="true" t="shared" si="11" ref="M41:M46">IF(L41-G41=0,0,"chyba")</f>
        <v>0</v>
      </c>
      <c r="O41" s="21">
        <f aca="true" t="shared" si="12" ref="O41:O46">J41/I41</f>
        <v>0.13333333333333333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>
      <c r="A42" s="12">
        <v>139</v>
      </c>
      <c r="B42" s="12">
        <v>3</v>
      </c>
      <c r="C42" s="13">
        <v>5</v>
      </c>
      <c r="D42" s="12">
        <v>15</v>
      </c>
      <c r="E42" s="12">
        <v>7</v>
      </c>
      <c r="F42" s="12">
        <v>1</v>
      </c>
      <c r="G42" s="12">
        <v>9</v>
      </c>
      <c r="H42" s="14">
        <v>7.49</v>
      </c>
      <c r="I42" s="13">
        <f t="shared" si="8"/>
        <v>90</v>
      </c>
      <c r="J42" s="13">
        <f t="shared" si="9"/>
        <v>15</v>
      </c>
      <c r="K42" s="28" t="s">
        <v>23</v>
      </c>
      <c r="L42" s="24">
        <f t="shared" si="10"/>
        <v>9</v>
      </c>
      <c r="M42">
        <f t="shared" si="11"/>
        <v>0</v>
      </c>
      <c r="O42" s="21">
        <f t="shared" si="12"/>
        <v>0.16666666666666666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165</v>
      </c>
      <c r="B43" s="12">
        <v>8</v>
      </c>
      <c r="C43" s="13">
        <v>3</v>
      </c>
      <c r="D43" s="12">
        <v>24</v>
      </c>
      <c r="E43" s="12">
        <v>6</v>
      </c>
      <c r="F43" s="12">
        <v>0</v>
      </c>
      <c r="G43" s="12">
        <v>18</v>
      </c>
      <c r="H43" s="14">
        <v>7.51</v>
      </c>
      <c r="I43" s="13">
        <f t="shared" si="8"/>
        <v>60</v>
      </c>
      <c r="J43" s="13">
        <f t="shared" si="9"/>
        <v>24</v>
      </c>
      <c r="K43" s="28" t="s">
        <v>24</v>
      </c>
      <c r="L43" s="24">
        <f t="shared" si="10"/>
        <v>18</v>
      </c>
      <c r="M43">
        <f t="shared" si="11"/>
        <v>0</v>
      </c>
      <c r="O43" s="21">
        <f t="shared" si="12"/>
        <v>0.4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341</v>
      </c>
      <c r="B44" s="12">
        <v>52</v>
      </c>
      <c r="C44" s="13">
        <v>3</v>
      </c>
      <c r="D44" s="12">
        <v>21</v>
      </c>
      <c r="E44" s="12">
        <v>20</v>
      </c>
      <c r="F44" s="12">
        <v>0</v>
      </c>
      <c r="G44" s="12">
        <v>1</v>
      </c>
      <c r="H44" s="14">
        <v>7.53</v>
      </c>
      <c r="I44" s="13">
        <f t="shared" si="8"/>
        <v>60</v>
      </c>
      <c r="J44" s="13">
        <f t="shared" si="9"/>
        <v>21</v>
      </c>
      <c r="K44" s="28" t="s">
        <v>24</v>
      </c>
      <c r="L44" s="24">
        <f t="shared" si="10"/>
        <v>1</v>
      </c>
      <c r="M44">
        <f t="shared" si="11"/>
        <v>0</v>
      </c>
      <c r="O44" s="21">
        <f t="shared" si="12"/>
        <v>0.35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139</v>
      </c>
      <c r="B45" s="12">
        <v>17</v>
      </c>
      <c r="C45" s="13">
        <v>4</v>
      </c>
      <c r="D45" s="12">
        <v>11</v>
      </c>
      <c r="E45" s="12">
        <v>6</v>
      </c>
      <c r="F45" s="12">
        <v>5</v>
      </c>
      <c r="G45" s="12">
        <v>10</v>
      </c>
      <c r="H45" s="14">
        <v>7.55</v>
      </c>
      <c r="I45" s="13">
        <f t="shared" si="8"/>
        <v>90</v>
      </c>
      <c r="J45" s="13">
        <f t="shared" si="9"/>
        <v>11</v>
      </c>
      <c r="K45" s="28" t="s">
        <v>22</v>
      </c>
      <c r="L45" s="24">
        <f t="shared" si="10"/>
        <v>10</v>
      </c>
      <c r="M45">
        <f t="shared" si="11"/>
        <v>0</v>
      </c>
      <c r="O45" s="21">
        <f t="shared" si="12"/>
        <v>0.12222222222222222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>
      <c r="A46" s="12">
        <v>165</v>
      </c>
      <c r="B46" s="12">
        <v>10</v>
      </c>
      <c r="C46" s="13">
        <v>3</v>
      </c>
      <c r="D46" s="12">
        <v>19</v>
      </c>
      <c r="E46" s="12">
        <v>10</v>
      </c>
      <c r="F46" s="12">
        <v>1</v>
      </c>
      <c r="G46" s="12">
        <v>10</v>
      </c>
      <c r="H46" s="14">
        <v>8.01</v>
      </c>
      <c r="I46" s="13">
        <f t="shared" si="8"/>
        <v>60</v>
      </c>
      <c r="J46" s="13">
        <f t="shared" si="9"/>
        <v>19</v>
      </c>
      <c r="K46" s="28" t="s">
        <v>24</v>
      </c>
      <c r="L46" s="24">
        <f t="shared" si="10"/>
        <v>10</v>
      </c>
      <c r="M46">
        <f t="shared" si="11"/>
        <v>0</v>
      </c>
      <c r="O46" s="21">
        <f t="shared" si="12"/>
        <v>0.31666666666666665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11" ht="14.25">
      <c r="A47" s="12"/>
      <c r="B47" s="12"/>
      <c r="C47" s="13"/>
      <c r="D47" s="12"/>
      <c r="E47" s="12"/>
      <c r="F47" s="12"/>
      <c r="G47" s="12"/>
      <c r="H47" s="14"/>
      <c r="I47" s="13"/>
      <c r="J47" s="13"/>
      <c r="K47" s="28"/>
    </row>
    <row r="48" spans="1:45" ht="14.25">
      <c r="A48" s="12" t="s">
        <v>20</v>
      </c>
      <c r="B48" s="12"/>
      <c r="C48" s="13"/>
      <c r="D48" s="12">
        <f>SUM(D9:D46)</f>
        <v>649</v>
      </c>
      <c r="E48" s="12">
        <f>SUM(E9:E46)</f>
        <v>293</v>
      </c>
      <c r="F48" s="12">
        <f>SUM(F9:F46)</f>
        <v>62</v>
      </c>
      <c r="G48" s="12">
        <f>SUM(G9:G46)</f>
        <v>418</v>
      </c>
      <c r="H48" s="14"/>
      <c r="I48" s="12">
        <f>SUM(I9:I46)</f>
        <v>2790</v>
      </c>
      <c r="J48" s="12">
        <f>SUM(J9:J46)</f>
        <v>656</v>
      </c>
      <c r="K48" s="28"/>
      <c r="L48" s="24">
        <f>D48-E48+F48</f>
        <v>418</v>
      </c>
      <c r="M48">
        <f>IF(L48-G48=0,0,"chyba")</f>
        <v>0</v>
      </c>
      <c r="O48" s="21">
        <f>J48/I48</f>
        <v>0.23512544802867383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</sheetData>
  <conditionalFormatting sqref="AJ48:AS48 AJ9:AS46">
    <cfRule type="expression" priority="1" dxfId="0" stopIfTrue="1">
      <formula>($J9/$I9)&gt;AJ$8</formula>
    </cfRule>
  </conditionalFormatting>
  <conditionalFormatting sqref="P48:AI48 P9:AI46">
    <cfRule type="expression" priority="2" dxfId="1" stopIfTrue="1">
      <formula>($J9/$I9)&gt;=P$8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4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1" width="8.09765625" style="0" customWidth="1"/>
    <col min="12" max="13" width="6" style="0" customWidth="1"/>
    <col min="14" max="14" width="1.69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25</v>
      </c>
      <c r="H1" s="4" t="s">
        <v>1</v>
      </c>
      <c r="I1" t="s">
        <v>2</v>
      </c>
    </row>
    <row r="2" spans="1:9" ht="14.25">
      <c r="A2" s="5" t="s">
        <v>3</v>
      </c>
      <c r="C2" t="s">
        <v>26</v>
      </c>
      <c r="H2" s="4" t="s">
        <v>5</v>
      </c>
      <c r="I2" s="17" t="s">
        <v>27</v>
      </c>
    </row>
    <row r="3" spans="1:8" ht="14.25">
      <c r="A3" s="5"/>
      <c r="H3" t="s">
        <v>6</v>
      </c>
    </row>
    <row r="4" spans="1:9" ht="14.25">
      <c r="A4" s="5" t="s">
        <v>7</v>
      </c>
      <c r="C4" t="s">
        <v>29</v>
      </c>
      <c r="H4" s="4" t="s">
        <v>8</v>
      </c>
      <c r="I4" t="s">
        <v>28</v>
      </c>
    </row>
    <row r="6" ht="15">
      <c r="A6" s="1" t="s">
        <v>19</v>
      </c>
    </row>
    <row r="7" ht="15" thickBot="1"/>
    <row r="8" spans="1:45" s="7" customFormat="1" ht="30.75" thickBot="1">
      <c r="A8" s="9" t="s">
        <v>9</v>
      </c>
      <c r="B8" s="10" t="s">
        <v>10</v>
      </c>
      <c r="C8" s="10" t="s">
        <v>11</v>
      </c>
      <c r="D8" s="10" t="s">
        <v>12</v>
      </c>
      <c r="E8" s="10" t="s">
        <v>4</v>
      </c>
      <c r="F8" s="10" t="s">
        <v>13</v>
      </c>
      <c r="G8" s="10" t="s">
        <v>14</v>
      </c>
      <c r="H8" s="11" t="s">
        <v>15</v>
      </c>
      <c r="I8" s="10" t="s">
        <v>16</v>
      </c>
      <c r="J8" s="26" t="s">
        <v>17</v>
      </c>
      <c r="K8" s="27" t="s">
        <v>21</v>
      </c>
      <c r="L8" s="6" t="s">
        <v>18</v>
      </c>
      <c r="M8" s="6" t="s">
        <v>18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139</v>
      </c>
      <c r="B9" s="12">
        <v>14</v>
      </c>
      <c r="C9" s="13">
        <v>4</v>
      </c>
      <c r="D9" s="12">
        <v>10</v>
      </c>
      <c r="E9" s="12">
        <v>4</v>
      </c>
      <c r="F9" s="12">
        <v>4</v>
      </c>
      <c r="G9" s="12">
        <v>10</v>
      </c>
      <c r="H9" s="14">
        <v>6.15</v>
      </c>
      <c r="I9" s="25">
        <f aca="true" t="shared" si="1" ref="I9:I25">IF(C9=1,60,IF(C9=4,90,IF(C9=5,90,60)))</f>
        <v>90</v>
      </c>
      <c r="J9" s="13">
        <f aca="true" t="shared" si="2" ref="J9:J25">MAX(D9,G9)</f>
        <v>10</v>
      </c>
      <c r="K9" s="28" t="s">
        <v>22</v>
      </c>
      <c r="L9" s="15">
        <f aca="true" t="shared" si="3" ref="L9:L25">D9-E9+F9</f>
        <v>10</v>
      </c>
      <c r="M9">
        <f aca="true" t="shared" si="4" ref="M9:M25">IF(L9-G9=0,0,"chyba")</f>
        <v>0</v>
      </c>
      <c r="O9" s="21">
        <f aca="true" t="shared" si="5" ref="O9:O25">J9/I9</f>
        <v>0.1111111111111111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139</v>
      </c>
      <c r="B10" s="12">
        <v>11</v>
      </c>
      <c r="C10" s="13">
        <v>4</v>
      </c>
      <c r="D10" s="12">
        <v>15</v>
      </c>
      <c r="E10" s="12">
        <v>7</v>
      </c>
      <c r="F10" s="12">
        <v>0</v>
      </c>
      <c r="G10" s="12">
        <v>8</v>
      </c>
      <c r="H10" s="14">
        <v>6.23</v>
      </c>
      <c r="I10" s="13">
        <f t="shared" si="1"/>
        <v>90</v>
      </c>
      <c r="J10" s="13">
        <f t="shared" si="2"/>
        <v>15</v>
      </c>
      <c r="K10" s="28" t="s">
        <v>22</v>
      </c>
      <c r="L10" s="15">
        <f t="shared" si="3"/>
        <v>8</v>
      </c>
      <c r="M10">
        <f t="shared" si="4"/>
        <v>0</v>
      </c>
      <c r="O10" s="21">
        <f t="shared" si="5"/>
        <v>0.16666666666666666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139</v>
      </c>
      <c r="B11" s="12">
        <v>4</v>
      </c>
      <c r="C11" s="13">
        <v>4</v>
      </c>
      <c r="D11" s="12">
        <v>10</v>
      </c>
      <c r="E11" s="12">
        <v>5</v>
      </c>
      <c r="F11" s="12">
        <v>1</v>
      </c>
      <c r="G11" s="12">
        <v>6</v>
      </c>
      <c r="H11" s="14">
        <v>6.29</v>
      </c>
      <c r="I11" s="13">
        <f t="shared" si="1"/>
        <v>90</v>
      </c>
      <c r="J11" s="13">
        <f t="shared" si="2"/>
        <v>10</v>
      </c>
      <c r="K11" s="28" t="s">
        <v>22</v>
      </c>
      <c r="L11" s="15">
        <f t="shared" si="3"/>
        <v>6</v>
      </c>
      <c r="M11">
        <f t="shared" si="4"/>
        <v>0</v>
      </c>
      <c r="O11" s="21">
        <f t="shared" si="5"/>
        <v>0.1111111111111111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139</v>
      </c>
      <c r="B12" s="12">
        <v>5</v>
      </c>
      <c r="C12" s="13">
        <v>5</v>
      </c>
      <c r="D12" s="12">
        <v>19</v>
      </c>
      <c r="E12" s="12">
        <v>7</v>
      </c>
      <c r="F12" s="12">
        <v>2</v>
      </c>
      <c r="G12" s="12">
        <v>14</v>
      </c>
      <c r="H12" s="14">
        <v>6.35</v>
      </c>
      <c r="I12" s="13">
        <f t="shared" si="1"/>
        <v>90</v>
      </c>
      <c r="J12" s="13">
        <f t="shared" si="2"/>
        <v>19</v>
      </c>
      <c r="K12" s="28" t="s">
        <v>22</v>
      </c>
      <c r="L12" s="15">
        <f t="shared" si="3"/>
        <v>14</v>
      </c>
      <c r="M12">
        <f t="shared" si="4"/>
        <v>0</v>
      </c>
      <c r="O12" s="21">
        <f t="shared" si="5"/>
        <v>0.2111111111111111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139</v>
      </c>
      <c r="B13" s="12">
        <v>13</v>
      </c>
      <c r="C13" s="13">
        <v>4</v>
      </c>
      <c r="D13" s="12">
        <v>11</v>
      </c>
      <c r="E13" s="12">
        <v>6</v>
      </c>
      <c r="F13" s="12">
        <v>4</v>
      </c>
      <c r="G13" s="12">
        <v>9</v>
      </c>
      <c r="H13" s="14">
        <v>6.42</v>
      </c>
      <c r="I13" s="13">
        <f t="shared" si="1"/>
        <v>90</v>
      </c>
      <c r="J13" s="13">
        <f t="shared" si="2"/>
        <v>11</v>
      </c>
      <c r="K13" s="28" t="s">
        <v>23</v>
      </c>
      <c r="L13" s="15">
        <f t="shared" si="3"/>
        <v>9</v>
      </c>
      <c r="M13">
        <f t="shared" si="4"/>
        <v>0</v>
      </c>
      <c r="O13" s="21">
        <f t="shared" si="5"/>
        <v>0.12222222222222222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139</v>
      </c>
      <c r="B14" s="12">
        <v>6</v>
      </c>
      <c r="C14" s="13">
        <v>4</v>
      </c>
      <c r="D14" s="12">
        <v>19</v>
      </c>
      <c r="E14" s="12">
        <v>8</v>
      </c>
      <c r="F14" s="12">
        <v>5</v>
      </c>
      <c r="G14" s="12">
        <v>16</v>
      </c>
      <c r="H14" s="14">
        <v>6.47</v>
      </c>
      <c r="I14" s="13">
        <f t="shared" si="1"/>
        <v>90</v>
      </c>
      <c r="J14" s="13">
        <f t="shared" si="2"/>
        <v>19</v>
      </c>
      <c r="K14" s="28" t="s">
        <v>22</v>
      </c>
      <c r="L14" s="15">
        <f t="shared" si="3"/>
        <v>16</v>
      </c>
      <c r="M14">
        <f t="shared" si="4"/>
        <v>0</v>
      </c>
      <c r="O14" s="21">
        <f t="shared" si="5"/>
        <v>0.2111111111111111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139</v>
      </c>
      <c r="B15" s="12">
        <v>7</v>
      </c>
      <c r="C15" s="13">
        <v>5</v>
      </c>
      <c r="D15" s="12">
        <v>14</v>
      </c>
      <c r="E15" s="12">
        <v>4</v>
      </c>
      <c r="F15" s="12">
        <v>9</v>
      </c>
      <c r="G15" s="12">
        <v>19</v>
      </c>
      <c r="H15" s="14">
        <v>6.53</v>
      </c>
      <c r="I15" s="13">
        <f t="shared" si="1"/>
        <v>90</v>
      </c>
      <c r="J15" s="13">
        <f t="shared" si="2"/>
        <v>19</v>
      </c>
      <c r="K15" s="28" t="s">
        <v>22</v>
      </c>
      <c r="L15" s="15">
        <f t="shared" si="3"/>
        <v>19</v>
      </c>
      <c r="M15">
        <f t="shared" si="4"/>
        <v>0</v>
      </c>
      <c r="O15" s="21">
        <f t="shared" si="5"/>
        <v>0.2111111111111111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139</v>
      </c>
      <c r="B16" s="12">
        <v>8</v>
      </c>
      <c r="C16" s="13">
        <v>5</v>
      </c>
      <c r="D16" s="12">
        <v>16</v>
      </c>
      <c r="E16" s="12">
        <v>5</v>
      </c>
      <c r="F16" s="12">
        <v>2</v>
      </c>
      <c r="G16" s="12">
        <v>13</v>
      </c>
      <c r="H16" s="14">
        <v>7</v>
      </c>
      <c r="I16" s="13">
        <f t="shared" si="1"/>
        <v>90</v>
      </c>
      <c r="J16" s="13">
        <f t="shared" si="2"/>
        <v>16</v>
      </c>
      <c r="K16" s="28" t="s">
        <v>23</v>
      </c>
      <c r="L16" s="15">
        <f t="shared" si="3"/>
        <v>13</v>
      </c>
      <c r="M16">
        <f t="shared" si="4"/>
        <v>0</v>
      </c>
      <c r="O16" s="21">
        <f t="shared" si="5"/>
        <v>0.17777777777777778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139</v>
      </c>
      <c r="B17" s="12">
        <v>12</v>
      </c>
      <c r="C17" s="13">
        <v>4</v>
      </c>
      <c r="D17" s="12">
        <v>15</v>
      </c>
      <c r="E17" s="12">
        <v>8</v>
      </c>
      <c r="F17" s="12">
        <v>1</v>
      </c>
      <c r="G17" s="12">
        <v>8</v>
      </c>
      <c r="H17" s="14">
        <v>7.06</v>
      </c>
      <c r="I17" s="13">
        <f t="shared" si="1"/>
        <v>90</v>
      </c>
      <c r="J17" s="13">
        <f t="shared" si="2"/>
        <v>15</v>
      </c>
      <c r="K17" s="28" t="s">
        <v>23</v>
      </c>
      <c r="L17" s="15">
        <f t="shared" si="3"/>
        <v>8</v>
      </c>
      <c r="M17">
        <f t="shared" si="4"/>
        <v>0</v>
      </c>
      <c r="O17" s="21">
        <f t="shared" si="5"/>
        <v>0.16666666666666666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139</v>
      </c>
      <c r="B18" s="12">
        <v>1</v>
      </c>
      <c r="C18" s="13">
        <v>5</v>
      </c>
      <c r="D18" s="12">
        <v>26</v>
      </c>
      <c r="E18" s="12">
        <v>4</v>
      </c>
      <c r="F18" s="12">
        <v>2</v>
      </c>
      <c r="G18" s="12">
        <v>24</v>
      </c>
      <c r="H18" s="14">
        <v>7.11</v>
      </c>
      <c r="I18" s="13">
        <f t="shared" si="1"/>
        <v>90</v>
      </c>
      <c r="J18" s="13">
        <f t="shared" si="2"/>
        <v>26</v>
      </c>
      <c r="K18" s="28" t="s">
        <v>22</v>
      </c>
      <c r="L18" s="15">
        <f t="shared" si="3"/>
        <v>24</v>
      </c>
      <c r="M18">
        <f t="shared" si="4"/>
        <v>0</v>
      </c>
      <c r="O18" s="21">
        <f t="shared" si="5"/>
        <v>0.28888888888888886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139</v>
      </c>
      <c r="B19" s="12">
        <v>9</v>
      </c>
      <c r="C19" s="13">
        <v>5</v>
      </c>
      <c r="D19" s="12">
        <v>14</v>
      </c>
      <c r="E19" s="12">
        <v>4</v>
      </c>
      <c r="F19" s="12">
        <v>1</v>
      </c>
      <c r="G19" s="12">
        <v>11</v>
      </c>
      <c r="H19" s="14">
        <v>7.17</v>
      </c>
      <c r="I19" s="13">
        <f t="shared" si="1"/>
        <v>90</v>
      </c>
      <c r="J19" s="13">
        <f t="shared" si="2"/>
        <v>14</v>
      </c>
      <c r="K19" s="28" t="s">
        <v>22</v>
      </c>
      <c r="L19" s="15">
        <f t="shared" si="3"/>
        <v>11</v>
      </c>
      <c r="M19">
        <f t="shared" si="4"/>
        <v>0</v>
      </c>
      <c r="O19" s="21">
        <f t="shared" si="5"/>
        <v>0.15555555555555556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139</v>
      </c>
      <c r="B20" s="12">
        <v>15</v>
      </c>
      <c r="C20" s="13">
        <v>4</v>
      </c>
      <c r="D20" s="12">
        <v>29</v>
      </c>
      <c r="E20" s="12">
        <v>3</v>
      </c>
      <c r="F20" s="12">
        <v>4</v>
      </c>
      <c r="G20" s="12">
        <v>30</v>
      </c>
      <c r="H20" s="14">
        <v>7.24</v>
      </c>
      <c r="I20" s="13">
        <f t="shared" si="1"/>
        <v>90</v>
      </c>
      <c r="J20" s="13">
        <f t="shared" si="2"/>
        <v>30</v>
      </c>
      <c r="K20" s="28" t="s">
        <v>23</v>
      </c>
      <c r="L20" s="15">
        <f t="shared" si="3"/>
        <v>30</v>
      </c>
      <c r="M20">
        <f t="shared" si="4"/>
        <v>0</v>
      </c>
      <c r="O20" s="21">
        <f t="shared" si="5"/>
        <v>0.3333333333333333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139</v>
      </c>
      <c r="B21" s="12">
        <v>2</v>
      </c>
      <c r="C21" s="13">
        <v>4</v>
      </c>
      <c r="D21" s="12">
        <v>43</v>
      </c>
      <c r="E21" s="12">
        <v>13</v>
      </c>
      <c r="F21" s="12">
        <v>2</v>
      </c>
      <c r="G21" s="12">
        <v>32</v>
      </c>
      <c r="H21" s="14">
        <v>7.3</v>
      </c>
      <c r="I21" s="13">
        <f t="shared" si="1"/>
        <v>90</v>
      </c>
      <c r="J21" s="13">
        <f t="shared" si="2"/>
        <v>43</v>
      </c>
      <c r="K21" s="28" t="s">
        <v>23</v>
      </c>
      <c r="L21" s="15">
        <f t="shared" si="3"/>
        <v>32</v>
      </c>
      <c r="M21">
        <f t="shared" si="4"/>
        <v>0</v>
      </c>
      <c r="O21" s="21">
        <f t="shared" si="5"/>
        <v>0.4777777777777778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139</v>
      </c>
      <c r="B22" s="12">
        <v>16</v>
      </c>
      <c r="C22" s="13">
        <v>4</v>
      </c>
      <c r="D22" s="12">
        <v>16</v>
      </c>
      <c r="E22" s="12">
        <v>6</v>
      </c>
      <c r="F22" s="12">
        <v>0</v>
      </c>
      <c r="G22" s="12">
        <v>10</v>
      </c>
      <c r="H22" s="14">
        <v>7.37</v>
      </c>
      <c r="I22" s="13">
        <f t="shared" si="1"/>
        <v>90</v>
      </c>
      <c r="J22" s="13">
        <f t="shared" si="2"/>
        <v>16</v>
      </c>
      <c r="K22" s="28" t="s">
        <v>24</v>
      </c>
      <c r="L22" s="15">
        <f t="shared" si="3"/>
        <v>10</v>
      </c>
      <c r="M22">
        <f t="shared" si="4"/>
        <v>0</v>
      </c>
      <c r="O22" s="21">
        <f t="shared" si="5"/>
        <v>0.17777777777777778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139</v>
      </c>
      <c r="B23" s="12">
        <v>10</v>
      </c>
      <c r="C23" s="13">
        <v>4</v>
      </c>
      <c r="D23" s="12">
        <v>11</v>
      </c>
      <c r="E23" s="12">
        <v>3</v>
      </c>
      <c r="F23" s="12">
        <v>4</v>
      </c>
      <c r="G23" s="12">
        <v>12</v>
      </c>
      <c r="H23" s="14">
        <v>7.43</v>
      </c>
      <c r="I23" s="13">
        <f t="shared" si="1"/>
        <v>90</v>
      </c>
      <c r="J23" s="13">
        <f t="shared" si="2"/>
        <v>12</v>
      </c>
      <c r="K23" s="28" t="s">
        <v>24</v>
      </c>
      <c r="L23" s="24">
        <f t="shared" si="3"/>
        <v>12</v>
      </c>
      <c r="M23">
        <f t="shared" si="4"/>
        <v>0</v>
      </c>
      <c r="O23" s="21">
        <f t="shared" si="5"/>
        <v>0.13333333333333333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139</v>
      </c>
      <c r="B24" s="12">
        <v>3</v>
      </c>
      <c r="C24" s="13">
        <v>5</v>
      </c>
      <c r="D24" s="12">
        <v>15</v>
      </c>
      <c r="E24" s="12">
        <v>7</v>
      </c>
      <c r="F24" s="12">
        <v>1</v>
      </c>
      <c r="G24" s="12">
        <v>9</v>
      </c>
      <c r="H24" s="14">
        <v>7.49</v>
      </c>
      <c r="I24" s="13">
        <f t="shared" si="1"/>
        <v>90</v>
      </c>
      <c r="J24" s="13">
        <f t="shared" si="2"/>
        <v>15</v>
      </c>
      <c r="K24" s="28" t="s">
        <v>23</v>
      </c>
      <c r="L24" s="24">
        <f t="shared" si="3"/>
        <v>9</v>
      </c>
      <c r="M24">
        <f t="shared" si="4"/>
        <v>0</v>
      </c>
      <c r="O24" s="21">
        <f t="shared" si="5"/>
        <v>0.16666666666666666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139</v>
      </c>
      <c r="B25" s="12">
        <v>17</v>
      </c>
      <c r="C25" s="13">
        <v>4</v>
      </c>
      <c r="D25" s="12">
        <v>11</v>
      </c>
      <c r="E25" s="12">
        <v>6</v>
      </c>
      <c r="F25" s="12">
        <v>5</v>
      </c>
      <c r="G25" s="12">
        <v>10</v>
      </c>
      <c r="H25" s="14">
        <v>7.55</v>
      </c>
      <c r="I25" s="13">
        <f t="shared" si="1"/>
        <v>90</v>
      </c>
      <c r="J25" s="13">
        <f t="shared" si="2"/>
        <v>11</v>
      </c>
      <c r="K25" s="28" t="s">
        <v>22</v>
      </c>
      <c r="L25" s="24">
        <f t="shared" si="3"/>
        <v>10</v>
      </c>
      <c r="M25">
        <f t="shared" si="4"/>
        <v>0</v>
      </c>
      <c r="O25" s="21">
        <f t="shared" si="5"/>
        <v>0.12222222222222222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11" ht="14.25">
      <c r="A26" s="12"/>
      <c r="B26" s="12"/>
      <c r="C26" s="13"/>
      <c r="D26" s="12"/>
      <c r="E26" s="12"/>
      <c r="F26" s="12"/>
      <c r="G26" s="12"/>
      <c r="H26" s="14"/>
      <c r="I26" s="13"/>
      <c r="J26" s="13"/>
      <c r="K26" s="28"/>
    </row>
    <row r="27" spans="1:45" ht="14.25">
      <c r="A27" s="12" t="s">
        <v>20</v>
      </c>
      <c r="B27" s="12"/>
      <c r="C27" s="13"/>
      <c r="D27" s="12">
        <f>SUM(D9:D25)</f>
        <v>294</v>
      </c>
      <c r="E27" s="12">
        <f>SUM(E9:E25)</f>
        <v>100</v>
      </c>
      <c r="F27" s="12">
        <f>SUM(F9:F25)</f>
        <v>47</v>
      </c>
      <c r="G27" s="12">
        <f>SUM(G9:G25)</f>
        <v>241</v>
      </c>
      <c r="H27" s="14"/>
      <c r="I27" s="12">
        <f>SUM(I9:I25)</f>
        <v>1530</v>
      </c>
      <c r="J27" s="12">
        <f>SUM(J9:J25)</f>
        <v>301</v>
      </c>
      <c r="K27" s="28"/>
      <c r="L27" s="24">
        <f>D27-E27+F27</f>
        <v>241</v>
      </c>
      <c r="M27">
        <f>IF(L27-G27=0,0,"chyba")</f>
        <v>0</v>
      </c>
      <c r="O27" s="21">
        <f>J27/I27</f>
        <v>0.19673202614379084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11" ht="14.25">
      <c r="A28" s="12"/>
      <c r="B28" s="12"/>
      <c r="C28" s="13"/>
      <c r="D28" s="12"/>
      <c r="E28" s="12"/>
      <c r="F28" s="12"/>
      <c r="G28" s="12"/>
      <c r="H28" s="14"/>
      <c r="I28" s="13"/>
      <c r="J28" s="13"/>
      <c r="K28" s="28"/>
    </row>
    <row r="29" spans="1:45" ht="14.25">
      <c r="A29" s="12">
        <v>165</v>
      </c>
      <c r="B29" s="12">
        <v>9</v>
      </c>
      <c r="C29" s="13">
        <v>1</v>
      </c>
      <c r="D29" s="12">
        <v>14</v>
      </c>
      <c r="E29" s="12">
        <v>5</v>
      </c>
      <c r="F29" s="12">
        <v>2</v>
      </c>
      <c r="G29" s="12">
        <v>11</v>
      </c>
      <c r="H29" s="14">
        <v>6.2</v>
      </c>
      <c r="I29" s="13">
        <f aca="true" t="shared" si="6" ref="I29:I39">IF(C29=1,60,IF(C29=4,90,IF(C29=5,90,60)))</f>
        <v>60</v>
      </c>
      <c r="J29" s="13">
        <f aca="true" t="shared" si="7" ref="J29:J39">MAX(D29,G29)</f>
        <v>14</v>
      </c>
      <c r="K29" s="28" t="s">
        <v>23</v>
      </c>
      <c r="L29" s="24">
        <f aca="true" t="shared" si="8" ref="L29:L39">D29-E29+F29</f>
        <v>11</v>
      </c>
      <c r="M29">
        <f aca="true" t="shared" si="9" ref="M29:M39">IF(L29-G29=0,0,"chyba")</f>
        <v>0</v>
      </c>
      <c r="O29" s="21">
        <f aca="true" t="shared" si="10" ref="O29:O39">J29/I29</f>
        <v>0.23333333333333334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165</v>
      </c>
      <c r="B30" s="12">
        <v>11</v>
      </c>
      <c r="C30" s="13">
        <v>3</v>
      </c>
      <c r="D30" s="12">
        <v>15</v>
      </c>
      <c r="E30" s="12">
        <v>3</v>
      </c>
      <c r="F30" s="12">
        <v>2</v>
      </c>
      <c r="G30" s="12">
        <v>14</v>
      </c>
      <c r="H30" s="14">
        <v>6.3</v>
      </c>
      <c r="I30" s="13">
        <f t="shared" si="6"/>
        <v>60</v>
      </c>
      <c r="J30" s="13">
        <f t="shared" si="7"/>
        <v>15</v>
      </c>
      <c r="K30" s="28" t="s">
        <v>23</v>
      </c>
      <c r="L30" s="24">
        <f t="shared" si="8"/>
        <v>14</v>
      </c>
      <c r="M30">
        <f t="shared" si="9"/>
        <v>0</v>
      </c>
      <c r="O30" s="21">
        <f t="shared" si="10"/>
        <v>0.25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165</v>
      </c>
      <c r="B31" s="12">
        <v>12</v>
      </c>
      <c r="C31" s="13">
        <v>3</v>
      </c>
      <c r="D31" s="12">
        <v>19</v>
      </c>
      <c r="E31" s="12">
        <v>9</v>
      </c>
      <c r="F31" s="12">
        <v>0</v>
      </c>
      <c r="G31" s="12">
        <v>10</v>
      </c>
      <c r="H31" s="14">
        <v>6.41</v>
      </c>
      <c r="I31" s="13">
        <f t="shared" si="6"/>
        <v>60</v>
      </c>
      <c r="J31" s="13">
        <f t="shared" si="7"/>
        <v>19</v>
      </c>
      <c r="K31" s="28" t="s">
        <v>24</v>
      </c>
      <c r="L31" s="24">
        <f t="shared" si="8"/>
        <v>10</v>
      </c>
      <c r="M31">
        <f t="shared" si="9"/>
        <v>0</v>
      </c>
      <c r="O31" s="21">
        <f t="shared" si="10"/>
        <v>0.31666666666666665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165</v>
      </c>
      <c r="B32" s="12">
        <v>3</v>
      </c>
      <c r="C32" s="13">
        <v>1</v>
      </c>
      <c r="D32" s="12">
        <v>11</v>
      </c>
      <c r="E32" s="12">
        <v>4</v>
      </c>
      <c r="F32" s="12">
        <v>0</v>
      </c>
      <c r="G32" s="12">
        <v>7</v>
      </c>
      <c r="H32" s="14">
        <v>6.49</v>
      </c>
      <c r="I32" s="13">
        <f t="shared" si="6"/>
        <v>60</v>
      </c>
      <c r="J32" s="13">
        <f t="shared" si="7"/>
        <v>11</v>
      </c>
      <c r="K32" s="28" t="s">
        <v>22</v>
      </c>
      <c r="L32" s="24">
        <f t="shared" si="8"/>
        <v>7</v>
      </c>
      <c r="M32">
        <f t="shared" si="9"/>
        <v>0</v>
      </c>
      <c r="O32" s="21">
        <f t="shared" si="10"/>
        <v>0.18333333333333332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165</v>
      </c>
      <c r="B33" s="12">
        <v>13</v>
      </c>
      <c r="C33" s="13">
        <v>3</v>
      </c>
      <c r="D33" s="12">
        <v>7</v>
      </c>
      <c r="E33" s="12">
        <v>4</v>
      </c>
      <c r="F33" s="12">
        <v>2</v>
      </c>
      <c r="G33" s="12">
        <v>5</v>
      </c>
      <c r="H33" s="14">
        <v>7</v>
      </c>
      <c r="I33" s="13">
        <f t="shared" si="6"/>
        <v>60</v>
      </c>
      <c r="J33" s="13">
        <f t="shared" si="7"/>
        <v>7</v>
      </c>
      <c r="K33" s="28" t="s">
        <v>23</v>
      </c>
      <c r="L33" s="24">
        <f t="shared" si="8"/>
        <v>5</v>
      </c>
      <c r="M33">
        <f t="shared" si="9"/>
        <v>0</v>
      </c>
      <c r="O33" s="21">
        <f t="shared" si="10"/>
        <v>0.11666666666666667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165</v>
      </c>
      <c r="B34" s="12">
        <v>6</v>
      </c>
      <c r="C34" s="13">
        <v>1</v>
      </c>
      <c r="D34" s="12">
        <v>12</v>
      </c>
      <c r="E34" s="12">
        <v>4</v>
      </c>
      <c r="F34" s="12">
        <v>0</v>
      </c>
      <c r="G34" s="12">
        <v>8</v>
      </c>
      <c r="H34" s="14">
        <v>7.1</v>
      </c>
      <c r="I34" s="13">
        <f t="shared" si="6"/>
        <v>60</v>
      </c>
      <c r="J34" s="13">
        <f t="shared" si="7"/>
        <v>12</v>
      </c>
      <c r="K34" s="28" t="s">
        <v>23</v>
      </c>
      <c r="L34" s="24">
        <f t="shared" si="8"/>
        <v>8</v>
      </c>
      <c r="M34">
        <f t="shared" si="9"/>
        <v>0</v>
      </c>
      <c r="O34" s="21">
        <f t="shared" si="10"/>
        <v>0.2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165</v>
      </c>
      <c r="B35" s="12">
        <v>1</v>
      </c>
      <c r="C35" s="13">
        <v>1</v>
      </c>
      <c r="D35" s="12">
        <v>33</v>
      </c>
      <c r="E35" s="12">
        <v>19</v>
      </c>
      <c r="F35" s="12">
        <v>2</v>
      </c>
      <c r="G35" s="12">
        <v>16</v>
      </c>
      <c r="H35" s="14">
        <v>7.21</v>
      </c>
      <c r="I35" s="13">
        <f t="shared" si="6"/>
        <v>60</v>
      </c>
      <c r="J35" s="13">
        <f t="shared" si="7"/>
        <v>33</v>
      </c>
      <c r="K35" s="28" t="s">
        <v>24</v>
      </c>
      <c r="L35" s="24">
        <f t="shared" si="8"/>
        <v>16</v>
      </c>
      <c r="M35">
        <f t="shared" si="9"/>
        <v>0</v>
      </c>
      <c r="O35" s="21">
        <f t="shared" si="10"/>
        <v>0.55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165</v>
      </c>
      <c r="B36" s="12">
        <v>4</v>
      </c>
      <c r="C36" s="13">
        <v>1</v>
      </c>
      <c r="D36" s="12">
        <v>31</v>
      </c>
      <c r="E36" s="12">
        <v>10</v>
      </c>
      <c r="F36" s="12">
        <v>3</v>
      </c>
      <c r="G36" s="12">
        <v>24</v>
      </c>
      <c r="H36" s="14">
        <v>7.31</v>
      </c>
      <c r="I36" s="13">
        <f t="shared" si="6"/>
        <v>60</v>
      </c>
      <c r="J36" s="13">
        <f t="shared" si="7"/>
        <v>31</v>
      </c>
      <c r="K36" s="28" t="s">
        <v>24</v>
      </c>
      <c r="L36" s="24">
        <f t="shared" si="8"/>
        <v>24</v>
      </c>
      <c r="M36">
        <f t="shared" si="9"/>
        <v>0</v>
      </c>
      <c r="O36" s="21">
        <f t="shared" si="10"/>
        <v>0.5166666666666667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165</v>
      </c>
      <c r="B37" s="12">
        <v>7</v>
      </c>
      <c r="C37" s="13">
        <v>3</v>
      </c>
      <c r="D37" s="12">
        <v>38</v>
      </c>
      <c r="E37" s="12">
        <v>5</v>
      </c>
      <c r="F37" s="12">
        <v>3</v>
      </c>
      <c r="G37" s="12">
        <v>36</v>
      </c>
      <c r="H37" s="14">
        <v>7.4</v>
      </c>
      <c r="I37" s="13">
        <f t="shared" si="6"/>
        <v>60</v>
      </c>
      <c r="J37" s="13">
        <f t="shared" si="7"/>
        <v>38</v>
      </c>
      <c r="K37" s="28" t="s">
        <v>23</v>
      </c>
      <c r="L37" s="24">
        <f t="shared" si="8"/>
        <v>36</v>
      </c>
      <c r="M37">
        <f t="shared" si="9"/>
        <v>0</v>
      </c>
      <c r="O37" s="21">
        <f t="shared" si="10"/>
        <v>0.6333333333333333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165</v>
      </c>
      <c r="B38" s="12">
        <v>8</v>
      </c>
      <c r="C38" s="13">
        <v>3</v>
      </c>
      <c r="D38" s="12">
        <v>24</v>
      </c>
      <c r="E38" s="12">
        <v>6</v>
      </c>
      <c r="F38" s="12">
        <v>0</v>
      </c>
      <c r="G38" s="12">
        <v>18</v>
      </c>
      <c r="H38" s="14">
        <v>7.51</v>
      </c>
      <c r="I38" s="13">
        <f t="shared" si="6"/>
        <v>60</v>
      </c>
      <c r="J38" s="13">
        <f t="shared" si="7"/>
        <v>24</v>
      </c>
      <c r="K38" s="28" t="s">
        <v>24</v>
      </c>
      <c r="L38" s="24">
        <f t="shared" si="8"/>
        <v>18</v>
      </c>
      <c r="M38">
        <f t="shared" si="9"/>
        <v>0</v>
      </c>
      <c r="O38" s="21">
        <f t="shared" si="10"/>
        <v>0.4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>
        <v>165</v>
      </c>
      <c r="B39" s="12">
        <v>10</v>
      </c>
      <c r="C39" s="13">
        <v>3</v>
      </c>
      <c r="D39" s="12">
        <v>19</v>
      </c>
      <c r="E39" s="12">
        <v>10</v>
      </c>
      <c r="F39" s="12">
        <v>1</v>
      </c>
      <c r="G39" s="12">
        <v>10</v>
      </c>
      <c r="H39" s="14">
        <v>8.01</v>
      </c>
      <c r="I39" s="13">
        <f t="shared" si="6"/>
        <v>60</v>
      </c>
      <c r="J39" s="13">
        <f t="shared" si="7"/>
        <v>19</v>
      </c>
      <c r="K39" s="28" t="s">
        <v>24</v>
      </c>
      <c r="L39" s="24">
        <f t="shared" si="8"/>
        <v>10</v>
      </c>
      <c r="M39">
        <f t="shared" si="9"/>
        <v>0</v>
      </c>
      <c r="O39" s="21">
        <f t="shared" si="10"/>
        <v>0.31666666666666665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11" ht="14.25">
      <c r="A40" s="12"/>
      <c r="B40" s="12"/>
      <c r="C40" s="13"/>
      <c r="D40" s="12"/>
      <c r="E40" s="12"/>
      <c r="F40" s="12"/>
      <c r="G40" s="12"/>
      <c r="H40" s="14"/>
      <c r="I40" s="13"/>
      <c r="J40" s="13"/>
      <c r="K40" s="28"/>
    </row>
    <row r="41" spans="1:45" ht="14.25">
      <c r="A41" s="12" t="s">
        <v>20</v>
      </c>
      <c r="B41" s="12"/>
      <c r="C41" s="13"/>
      <c r="D41" s="12">
        <f>SUM(D29:D39)</f>
        <v>223</v>
      </c>
      <c r="E41" s="12">
        <f aca="true" t="shared" si="11" ref="E41:J41">SUM(E29:E39)</f>
        <v>79</v>
      </c>
      <c r="F41" s="12">
        <f t="shared" si="11"/>
        <v>15</v>
      </c>
      <c r="G41" s="12">
        <f t="shared" si="11"/>
        <v>159</v>
      </c>
      <c r="H41" s="12"/>
      <c r="I41" s="12">
        <f t="shared" si="11"/>
        <v>660</v>
      </c>
      <c r="J41" s="12">
        <f t="shared" si="11"/>
        <v>223</v>
      </c>
      <c r="K41" s="28"/>
      <c r="L41" s="24">
        <f>D41-E41+F41</f>
        <v>159</v>
      </c>
      <c r="M41">
        <f>IF(L41-G41=0,0,"chyba")</f>
        <v>0</v>
      </c>
      <c r="O41" s="21">
        <f>J41/I41</f>
        <v>0.3378787878787879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11" ht="14.25">
      <c r="A42" s="12"/>
      <c r="B42" s="12"/>
      <c r="C42" s="13"/>
      <c r="D42" s="12"/>
      <c r="E42" s="12"/>
      <c r="F42" s="12"/>
      <c r="G42" s="12"/>
      <c r="H42" s="14"/>
      <c r="I42" s="13"/>
      <c r="J42" s="13"/>
      <c r="K42" s="28"/>
    </row>
    <row r="43" spans="1:45" ht="14.25">
      <c r="A43" s="12">
        <v>341</v>
      </c>
      <c r="B43" s="12">
        <v>21</v>
      </c>
      <c r="C43" s="13">
        <v>2</v>
      </c>
      <c r="D43" s="12">
        <v>7</v>
      </c>
      <c r="E43" s="12">
        <v>7</v>
      </c>
      <c r="F43" s="12">
        <v>0</v>
      </c>
      <c r="G43" s="12">
        <v>0</v>
      </c>
      <c r="H43" s="14">
        <v>6.21</v>
      </c>
      <c r="I43" s="13">
        <f aca="true" t="shared" si="12" ref="I43:I52">IF(C43=1,60,IF(C43=4,90,IF(C43=5,90,60)))</f>
        <v>60</v>
      </c>
      <c r="J43" s="13">
        <f aca="true" t="shared" si="13" ref="J43:J52">MAX(D43,G43)</f>
        <v>7</v>
      </c>
      <c r="K43" s="28" t="s">
        <v>22</v>
      </c>
      <c r="L43" s="24">
        <f aca="true" t="shared" si="14" ref="L43:L52">D43-E43+F43</f>
        <v>0</v>
      </c>
      <c r="M43">
        <f aca="true" t="shared" si="15" ref="M43:M52">IF(L43-G43=0,0,"chyba")</f>
        <v>0</v>
      </c>
      <c r="O43" s="21">
        <f aca="true" t="shared" si="16" ref="O43:O52">J43/I43</f>
        <v>0.11666666666666667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341</v>
      </c>
      <c r="B44" s="12">
        <v>27</v>
      </c>
      <c r="C44" s="13">
        <v>2</v>
      </c>
      <c r="D44" s="12">
        <v>6</v>
      </c>
      <c r="E44" s="12">
        <v>6</v>
      </c>
      <c r="F44" s="12">
        <v>0</v>
      </c>
      <c r="G44" s="12">
        <v>0</v>
      </c>
      <c r="H44" s="14">
        <v>6.32</v>
      </c>
      <c r="I44" s="13">
        <f t="shared" si="12"/>
        <v>60</v>
      </c>
      <c r="J44" s="13">
        <f t="shared" si="13"/>
        <v>6</v>
      </c>
      <c r="K44" s="28" t="s">
        <v>23</v>
      </c>
      <c r="L44" s="24">
        <f t="shared" si="14"/>
        <v>0</v>
      </c>
      <c r="M44">
        <f t="shared" si="15"/>
        <v>0</v>
      </c>
      <c r="O44" s="21">
        <f t="shared" si="16"/>
        <v>0.1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341</v>
      </c>
      <c r="B45" s="12">
        <v>23</v>
      </c>
      <c r="C45" s="13">
        <v>2</v>
      </c>
      <c r="D45" s="12">
        <v>8</v>
      </c>
      <c r="E45" s="12">
        <v>8</v>
      </c>
      <c r="F45" s="12">
        <v>0</v>
      </c>
      <c r="G45" s="12">
        <v>0</v>
      </c>
      <c r="H45" s="14">
        <v>6.41</v>
      </c>
      <c r="I45" s="13">
        <f t="shared" si="12"/>
        <v>60</v>
      </c>
      <c r="J45" s="13">
        <f t="shared" si="13"/>
        <v>8</v>
      </c>
      <c r="K45" s="28" t="s">
        <v>22</v>
      </c>
      <c r="L45" s="24">
        <f t="shared" si="14"/>
        <v>0</v>
      </c>
      <c r="M45">
        <f t="shared" si="15"/>
        <v>0</v>
      </c>
      <c r="O45" s="21">
        <f t="shared" si="16"/>
        <v>0.13333333333333333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>
      <c r="A46" s="12">
        <v>341</v>
      </c>
      <c r="B46" s="12">
        <v>26</v>
      </c>
      <c r="C46" s="13">
        <v>3</v>
      </c>
      <c r="D46" s="12">
        <v>11</v>
      </c>
      <c r="E46" s="12">
        <v>11</v>
      </c>
      <c r="F46" s="12">
        <v>0</v>
      </c>
      <c r="G46" s="12">
        <v>0</v>
      </c>
      <c r="H46" s="14">
        <v>6.51</v>
      </c>
      <c r="I46" s="13">
        <f t="shared" si="12"/>
        <v>60</v>
      </c>
      <c r="J46" s="13">
        <f t="shared" si="13"/>
        <v>11</v>
      </c>
      <c r="K46" s="28" t="s">
        <v>22</v>
      </c>
      <c r="L46" s="24">
        <f t="shared" si="14"/>
        <v>0</v>
      </c>
      <c r="M46">
        <f t="shared" si="15"/>
        <v>0</v>
      </c>
      <c r="O46" s="21">
        <f t="shared" si="16"/>
        <v>0.18333333333333332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25">
      <c r="A47" s="12">
        <v>341</v>
      </c>
      <c r="B47" s="12">
        <v>28</v>
      </c>
      <c r="C47" s="13">
        <v>3</v>
      </c>
      <c r="D47" s="12">
        <v>25</v>
      </c>
      <c r="E47" s="12">
        <v>24</v>
      </c>
      <c r="F47" s="12">
        <v>0</v>
      </c>
      <c r="G47" s="12">
        <v>1</v>
      </c>
      <c r="H47" s="14">
        <v>7.03</v>
      </c>
      <c r="I47" s="13">
        <f t="shared" si="12"/>
        <v>60</v>
      </c>
      <c r="J47" s="13">
        <f t="shared" si="13"/>
        <v>25</v>
      </c>
      <c r="K47" s="28" t="s">
        <v>24</v>
      </c>
      <c r="L47" s="24">
        <f t="shared" si="14"/>
        <v>1</v>
      </c>
      <c r="M47">
        <f t="shared" si="15"/>
        <v>0</v>
      </c>
      <c r="O47" s="21">
        <f t="shared" si="16"/>
        <v>0.4166666666666667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25">
      <c r="A48" s="12">
        <v>341</v>
      </c>
      <c r="B48" s="12">
        <v>27</v>
      </c>
      <c r="C48" s="13">
        <v>2</v>
      </c>
      <c r="D48" s="12">
        <v>14</v>
      </c>
      <c r="E48" s="12">
        <v>8</v>
      </c>
      <c r="F48" s="12">
        <v>0</v>
      </c>
      <c r="G48" s="12">
        <v>6</v>
      </c>
      <c r="H48" s="14">
        <v>7.13</v>
      </c>
      <c r="I48" s="13">
        <f t="shared" si="12"/>
        <v>60</v>
      </c>
      <c r="J48" s="13">
        <f t="shared" si="13"/>
        <v>14</v>
      </c>
      <c r="K48" s="28" t="s">
        <v>24</v>
      </c>
      <c r="L48" s="24">
        <f t="shared" si="14"/>
        <v>6</v>
      </c>
      <c r="M48">
        <f t="shared" si="15"/>
        <v>0</v>
      </c>
      <c r="O48" s="21">
        <f t="shared" si="16"/>
        <v>0.23333333333333334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>
      <c r="A49" s="12">
        <v>341</v>
      </c>
      <c r="B49" s="12">
        <v>22</v>
      </c>
      <c r="C49" s="13">
        <v>3</v>
      </c>
      <c r="D49" s="12">
        <v>21</v>
      </c>
      <c r="E49" s="12">
        <v>17</v>
      </c>
      <c r="F49" s="12">
        <v>0</v>
      </c>
      <c r="G49" s="12">
        <v>4</v>
      </c>
      <c r="H49" s="14">
        <v>7.21</v>
      </c>
      <c r="I49" s="13">
        <f t="shared" si="12"/>
        <v>60</v>
      </c>
      <c r="J49" s="13">
        <f t="shared" si="13"/>
        <v>21</v>
      </c>
      <c r="K49" s="28" t="s">
        <v>22</v>
      </c>
      <c r="L49" s="24">
        <f t="shared" si="14"/>
        <v>4</v>
      </c>
      <c r="M49">
        <f t="shared" si="15"/>
        <v>0</v>
      </c>
      <c r="O49" s="21">
        <f t="shared" si="16"/>
        <v>0.35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>
      <c r="A50" s="12">
        <v>173</v>
      </c>
      <c r="B50" s="12">
        <v>20</v>
      </c>
      <c r="C50" s="13">
        <v>3</v>
      </c>
      <c r="D50" s="12">
        <v>7</v>
      </c>
      <c r="E50" s="12">
        <v>7</v>
      </c>
      <c r="F50" s="12">
        <v>0</v>
      </c>
      <c r="G50" s="12">
        <v>0</v>
      </c>
      <c r="H50" s="14">
        <v>7.31</v>
      </c>
      <c r="I50" s="13">
        <f t="shared" si="12"/>
        <v>60</v>
      </c>
      <c r="J50" s="13">
        <f t="shared" si="13"/>
        <v>7</v>
      </c>
      <c r="K50" s="28" t="s">
        <v>22</v>
      </c>
      <c r="L50" s="24">
        <f t="shared" si="14"/>
        <v>0</v>
      </c>
      <c r="M50">
        <f t="shared" si="15"/>
        <v>0</v>
      </c>
      <c r="O50" s="21">
        <f t="shared" si="16"/>
        <v>0.11666666666666667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ht="14.25">
      <c r="A51" s="12">
        <v>341</v>
      </c>
      <c r="B51" s="12">
        <v>23</v>
      </c>
      <c r="C51" s="13">
        <v>2</v>
      </c>
      <c r="D51" s="12">
        <v>12</v>
      </c>
      <c r="E51" s="12">
        <v>6</v>
      </c>
      <c r="F51" s="12">
        <v>0</v>
      </c>
      <c r="G51" s="12">
        <v>6</v>
      </c>
      <c r="H51" s="14">
        <v>7.36</v>
      </c>
      <c r="I51" s="13">
        <f t="shared" si="12"/>
        <v>60</v>
      </c>
      <c r="J51" s="13">
        <f t="shared" si="13"/>
        <v>12</v>
      </c>
      <c r="K51" s="28" t="s">
        <v>22</v>
      </c>
      <c r="L51" s="24">
        <f t="shared" si="14"/>
        <v>6</v>
      </c>
      <c r="M51">
        <f t="shared" si="15"/>
        <v>0</v>
      </c>
      <c r="O51" s="21">
        <f t="shared" si="16"/>
        <v>0.2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341</v>
      </c>
      <c r="B52" s="12">
        <v>52</v>
      </c>
      <c r="C52" s="13">
        <v>3</v>
      </c>
      <c r="D52" s="12">
        <v>21</v>
      </c>
      <c r="E52" s="12">
        <v>20</v>
      </c>
      <c r="F52" s="12">
        <v>0</v>
      </c>
      <c r="G52" s="12">
        <v>1</v>
      </c>
      <c r="H52" s="14">
        <v>7.53</v>
      </c>
      <c r="I52" s="13">
        <f t="shared" si="12"/>
        <v>60</v>
      </c>
      <c r="J52" s="13">
        <f t="shared" si="13"/>
        <v>21</v>
      </c>
      <c r="K52" s="28" t="s">
        <v>24</v>
      </c>
      <c r="L52" s="24">
        <f t="shared" si="14"/>
        <v>1</v>
      </c>
      <c r="M52">
        <f t="shared" si="15"/>
        <v>0</v>
      </c>
      <c r="O52" s="21">
        <f t="shared" si="16"/>
        <v>0.35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11" ht="14.25">
      <c r="A53" s="12"/>
      <c r="B53" s="12"/>
      <c r="C53" s="13"/>
      <c r="D53" s="12"/>
      <c r="E53" s="12"/>
      <c r="F53" s="12"/>
      <c r="G53" s="12"/>
      <c r="H53" s="14"/>
      <c r="I53" s="13"/>
      <c r="J53" s="13"/>
      <c r="K53" s="28"/>
    </row>
    <row r="54" spans="1:45" ht="14.25">
      <c r="A54" s="12" t="s">
        <v>20</v>
      </c>
      <c r="B54" s="12"/>
      <c r="C54" s="13"/>
      <c r="D54" s="12">
        <f>SUM(D43:D52)</f>
        <v>132</v>
      </c>
      <c r="E54" s="12">
        <f aca="true" t="shared" si="17" ref="E54:J54">SUM(E43:E52)</f>
        <v>114</v>
      </c>
      <c r="F54" s="12">
        <f t="shared" si="17"/>
        <v>0</v>
      </c>
      <c r="G54" s="12">
        <f t="shared" si="17"/>
        <v>18</v>
      </c>
      <c r="H54" s="12"/>
      <c r="I54" s="12">
        <f t="shared" si="17"/>
        <v>600</v>
      </c>
      <c r="J54" s="12">
        <f t="shared" si="17"/>
        <v>132</v>
      </c>
      <c r="K54" s="28"/>
      <c r="L54" s="24">
        <f>D54-E54+F54</f>
        <v>18</v>
      </c>
      <c r="M54">
        <f>IF(L54-G54=0,0,"chyba")</f>
        <v>0</v>
      </c>
      <c r="O54" s="21">
        <f>J54/I54</f>
        <v>0.22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</sheetData>
  <conditionalFormatting sqref="AJ9:AS25 AJ27:AS27 AJ29:AS39 AJ41:AS41 AJ43:AS52 AJ54:AS54">
    <cfRule type="expression" priority="1" dxfId="0" stopIfTrue="1">
      <formula>($J9/$I9)&gt;AJ$8</formula>
    </cfRule>
  </conditionalFormatting>
  <conditionalFormatting sqref="P9:AI25 P27:AI27 P29:AI39 P41:AI41 P43:AI52 P54:AI54">
    <cfRule type="expression" priority="2" dxfId="1" stopIfTrue="1">
      <formula>($J9/$I9)&gt;=P$8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2016-05-06T03:34:38Z</dcterms:modified>
  <cp:category/>
  <cp:version/>
  <cp:contentType/>
  <cp:contentStatus/>
</cp:coreProperties>
</file>