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580" windowHeight="6750" tabRatio="921"/>
  </bookViews>
  <sheets>
    <sheet name="časové ZC" sheetId="27" r:id="rId1"/>
  </sheets>
  <definedNames>
    <definedName name="_xlnm._FilterDatabase" localSheetId="0" hidden="1">'časové ZC'!$A$8:$L$46</definedName>
  </definedNames>
  <calcPr calcId="145621"/>
</workbook>
</file>

<file path=xl/calcChain.xml><?xml version="1.0" encoding="utf-8"?>
<calcChain xmlns="http://schemas.openxmlformats.org/spreadsheetml/2006/main">
  <c r="D48" i="27" l="1"/>
  <c r="E48" i="27"/>
  <c r="F48" i="27"/>
  <c r="G48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10" i="27"/>
  <c r="I11" i="27"/>
  <c r="I12" i="27"/>
  <c r="I9" i="27"/>
  <c r="J24" i="27"/>
  <c r="N24" i="27" s="1"/>
  <c r="K24" i="27"/>
  <c r="L24" i="27" s="1"/>
  <c r="J23" i="27"/>
  <c r="K23" i="27"/>
  <c r="L23" i="27" s="1"/>
  <c r="J22" i="27"/>
  <c r="N22" i="27" s="1"/>
  <c r="K22" i="27"/>
  <c r="L22" i="27" s="1"/>
  <c r="J21" i="27"/>
  <c r="N21" i="27" s="1"/>
  <c r="K21" i="27"/>
  <c r="L21" i="27" s="1"/>
  <c r="J20" i="27"/>
  <c r="N20" i="27" s="1"/>
  <c r="K20" i="27"/>
  <c r="L20" i="27" s="1"/>
  <c r="J19" i="27"/>
  <c r="N19" i="27" s="1"/>
  <c r="K19" i="27"/>
  <c r="L19" i="27" s="1"/>
  <c r="J18" i="27"/>
  <c r="N18" i="27" s="1"/>
  <c r="K18" i="27"/>
  <c r="L18" i="27" s="1"/>
  <c r="J17" i="27"/>
  <c r="N17" i="27" s="1"/>
  <c r="K17" i="27"/>
  <c r="L17" i="27" s="1"/>
  <c r="J16" i="27"/>
  <c r="K16" i="27"/>
  <c r="L16" i="27" s="1"/>
  <c r="J15" i="27"/>
  <c r="K15" i="27"/>
  <c r="L15" i="27" s="1"/>
  <c r="J14" i="27"/>
  <c r="N14" i="27" s="1"/>
  <c r="K14" i="27"/>
  <c r="L14" i="27" s="1"/>
  <c r="J13" i="27"/>
  <c r="K13" i="27"/>
  <c r="L13" i="27" s="1"/>
  <c r="J12" i="27"/>
  <c r="K12" i="27"/>
  <c r="L12" i="27" s="1"/>
  <c r="J11" i="27"/>
  <c r="K11" i="27"/>
  <c r="L11" i="27" s="1"/>
  <c r="J10" i="27"/>
  <c r="K10" i="27"/>
  <c r="L10" i="27" s="1"/>
  <c r="J9" i="27"/>
  <c r="K9" i="27"/>
  <c r="L9" i="27" s="1"/>
  <c r="N40" i="27"/>
  <c r="K40" i="27"/>
  <c r="L40" i="27" s="1"/>
  <c r="K39" i="27"/>
  <c r="L39" i="27" s="1"/>
  <c r="N38" i="27"/>
  <c r="K38" i="27"/>
  <c r="L38" i="27" s="1"/>
  <c r="K37" i="27"/>
  <c r="L37" i="27" s="1"/>
  <c r="N36" i="27"/>
  <c r="K36" i="27"/>
  <c r="L36" i="27" s="1"/>
  <c r="N35" i="27"/>
  <c r="K35" i="27"/>
  <c r="L35" i="27" s="1"/>
  <c r="K34" i="27"/>
  <c r="L34" i="27" s="1"/>
  <c r="N33" i="27"/>
  <c r="K33" i="27"/>
  <c r="L33" i="27" s="1"/>
  <c r="N32" i="27"/>
  <c r="K32" i="27"/>
  <c r="L32" i="27" s="1"/>
  <c r="K31" i="27"/>
  <c r="L31" i="27" s="1"/>
  <c r="K30" i="27"/>
  <c r="L30" i="27" s="1"/>
  <c r="J29" i="27"/>
  <c r="N29" i="27" s="1"/>
  <c r="K29" i="27"/>
  <c r="L29" i="27" s="1"/>
  <c r="J28" i="27"/>
  <c r="N28" i="27" s="1"/>
  <c r="K28" i="27"/>
  <c r="L28" i="27" s="1"/>
  <c r="J27" i="27"/>
  <c r="N27" i="27" s="1"/>
  <c r="K27" i="27"/>
  <c r="L27" i="27" s="1"/>
  <c r="J26" i="27"/>
  <c r="K26" i="27"/>
  <c r="L26" i="27" s="1"/>
  <c r="J25" i="27"/>
  <c r="K25" i="27"/>
  <c r="L25" i="27" s="1"/>
  <c r="N46" i="27"/>
  <c r="K46" i="27"/>
  <c r="L46" i="27"/>
  <c r="N45" i="27"/>
  <c r="K45" i="27"/>
  <c r="L45" i="27"/>
  <c r="N44" i="27"/>
  <c r="K44" i="27"/>
  <c r="L44" i="27"/>
  <c r="N43" i="27"/>
  <c r="K43" i="27"/>
  <c r="L43" i="27" s="1"/>
  <c r="N42" i="27"/>
  <c r="K42" i="27"/>
  <c r="L42" i="27" s="1"/>
  <c r="N41" i="27"/>
  <c r="K41" i="27"/>
  <c r="L41" i="27" s="1"/>
  <c r="P8" i="27"/>
  <c r="Q8" i="27" s="1"/>
  <c r="R8" i="27"/>
  <c r="S8" i="27" s="1"/>
  <c r="T8" i="27" s="1"/>
  <c r="U8" i="27" s="1"/>
  <c r="V8" i="27" s="1"/>
  <c r="W8" i="27" s="1"/>
  <c r="X8" i="27" s="1"/>
  <c r="Y8" i="27" s="1"/>
  <c r="Z8" i="27" s="1"/>
  <c r="AA8" i="27" s="1"/>
  <c r="AB8" i="27" s="1"/>
  <c r="AC8" i="27" s="1"/>
  <c r="AD8" i="27" s="1"/>
  <c r="AE8" i="27" s="1"/>
  <c r="AF8" i="27" s="1"/>
  <c r="AG8" i="27" s="1"/>
  <c r="AH8" i="27" s="1"/>
  <c r="AI8" i="27" s="1"/>
  <c r="AJ8" i="27" s="1"/>
  <c r="AK8" i="27" s="1"/>
  <c r="AL8" i="27" s="1"/>
  <c r="AM8" i="27" s="1"/>
  <c r="AN8" i="27" s="1"/>
  <c r="AO8" i="27" s="1"/>
  <c r="AP8" i="27" s="1"/>
  <c r="AQ8" i="27" s="1"/>
  <c r="AR8" i="27" s="1"/>
  <c r="N12" i="27" l="1"/>
  <c r="N39" i="27"/>
  <c r="N34" i="27"/>
  <c r="N31" i="27"/>
  <c r="N13" i="27"/>
  <c r="N11" i="27"/>
  <c r="N9" i="27"/>
  <c r="K48" i="27"/>
  <c r="L48" i="27" s="1"/>
  <c r="N26" i="27"/>
  <c r="N15" i="27"/>
  <c r="N37" i="27"/>
  <c r="N30" i="27"/>
  <c r="N25" i="27"/>
  <c r="N23" i="27"/>
  <c r="N16" i="27"/>
  <c r="N10" i="27"/>
  <c r="J48" i="27"/>
  <c r="I48" i="27"/>
  <c r="N48" i="27" l="1"/>
</calcChain>
</file>

<file path=xl/sharedStrings.xml><?xml version="1.0" encoding="utf-8"?>
<sst xmlns="http://schemas.openxmlformats.org/spreadsheetml/2006/main" count="52" uniqueCount="48">
  <si>
    <t xml:space="preserve">PROFIL: </t>
  </si>
  <si>
    <t>DRUH:</t>
  </si>
  <si>
    <t>SMĚR:</t>
  </si>
  <si>
    <t>výstup</t>
  </si>
  <si>
    <t xml:space="preserve">Linky : </t>
  </si>
  <si>
    <t xml:space="preserve"> </t>
  </si>
  <si>
    <t>DATUM:</t>
  </si>
  <si>
    <t>OBDOBÍ:</t>
  </si>
  <si>
    <t>linka</t>
  </si>
  <si>
    <t>poř.</t>
  </si>
  <si>
    <t>typ vozu</t>
  </si>
  <si>
    <t>příjezd</t>
  </si>
  <si>
    <t>nástup</t>
  </si>
  <si>
    <t>odjezd</t>
  </si>
  <si>
    <t>čas odjezd</t>
  </si>
  <si>
    <t>nabídka</t>
  </si>
  <si>
    <t>poptávka maxprofil</t>
  </si>
  <si>
    <t>kontrola</t>
  </si>
  <si>
    <t>suma</t>
  </si>
  <si>
    <t xml:space="preserve">POČASÍ: </t>
  </si>
  <si>
    <t>z centra</t>
  </si>
  <si>
    <t>?</t>
  </si>
  <si>
    <t>B u s</t>
  </si>
  <si>
    <r>
      <t>Typ vozů:</t>
    </r>
    <r>
      <rPr>
        <sz val="11"/>
        <rFont val="Arial CE"/>
        <charset val="238"/>
      </rPr>
      <t xml:space="preserve"> 1 - standard bus</t>
    </r>
  </si>
  <si>
    <t>17:56</t>
  </si>
  <si>
    <t>18:04</t>
  </si>
  <si>
    <t>18:05</t>
  </si>
  <si>
    <t>18:07</t>
  </si>
  <si>
    <t>18:10</t>
  </si>
  <si>
    <t>18:14</t>
  </si>
  <si>
    <t>18:16</t>
  </si>
  <si>
    <t>18:21</t>
  </si>
  <si>
    <t>18:25</t>
  </si>
  <si>
    <t>18:30</t>
  </si>
  <si>
    <t>18:36</t>
  </si>
  <si>
    <t>18:42</t>
  </si>
  <si>
    <t>18:45</t>
  </si>
  <si>
    <t>18:53</t>
  </si>
  <si>
    <t>18:59</t>
  </si>
  <si>
    <t>19:05</t>
  </si>
  <si>
    <t>19:13</t>
  </si>
  <si>
    <t>17:51</t>
  </si>
  <si>
    <t>19:19</t>
  </si>
  <si>
    <t>19:25</t>
  </si>
  <si>
    <t>17:45 - 19:30</t>
  </si>
  <si>
    <t>Malovanka</t>
  </si>
  <si>
    <t>čtvrtek 20. listopadu 2014</t>
  </si>
  <si>
    <t>zataženo 8°C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</si>
</sst>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b/>
      <sz val="9"/>
      <name val="Arial CE"/>
      <family val="2"/>
      <charset val="238"/>
    </font>
    <font>
      <sz val="11"/>
      <color indexed="9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49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justify"/>
    </xf>
    <xf numFmtId="2" fontId="2" fillId="0" borderId="3" xfId="0" applyNumberFormat="1" applyFont="1" applyBorder="1" applyAlignment="1">
      <alignment horizontal="center" vertical="justify"/>
    </xf>
    <xf numFmtId="0" fontId="2" fillId="0" borderId="0" xfId="0" applyFont="1" applyBorder="1"/>
    <xf numFmtId="9" fontId="0" fillId="0" borderId="0" xfId="0" applyNumberFormat="1" applyFill="1"/>
    <xf numFmtId="0" fontId="6" fillId="0" borderId="0" xfId="0" applyFont="1" applyAlignment="1">
      <alignment horizontal="left"/>
    </xf>
    <xf numFmtId="2" fontId="0" fillId="0" borderId="0" xfId="0" applyNumberFormat="1"/>
    <xf numFmtId="2" fontId="8" fillId="0" borderId="0" xfId="0" applyNumberFormat="1" applyFont="1" applyFill="1"/>
    <xf numFmtId="9" fontId="5" fillId="0" borderId="0" xfId="1" applyFont="1" applyAlignment="1">
      <alignment horizontal="center" vertical="top" textRotation="90" shrinkToFit="1"/>
    </xf>
    <xf numFmtId="9" fontId="5" fillId="0" borderId="4" xfId="0" applyNumberFormat="1" applyFont="1" applyFill="1" applyBorder="1"/>
    <xf numFmtId="9" fontId="5" fillId="2" borderId="4" xfId="0" applyNumberFormat="1" applyFont="1" applyFill="1" applyBorder="1"/>
    <xf numFmtId="9" fontId="5" fillId="3" borderId="4" xfId="0" applyNumberFormat="1" applyFont="1" applyFill="1" applyBorder="1"/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justify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justify"/>
    </xf>
    <xf numFmtId="49" fontId="0" fillId="0" borderId="0" xfId="0" applyNumberForma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justify"/>
    </xf>
    <xf numFmtId="9" fontId="5" fillId="2" borderId="6" xfId="0" applyNumberFormat="1" applyFont="1" applyFill="1" applyBorder="1"/>
    <xf numFmtId="9" fontId="5" fillId="3" borderId="6" xfId="0" applyNumberFormat="1" applyFont="1" applyFill="1" applyBorder="1"/>
    <xf numFmtId="9" fontId="5" fillId="3" borderId="7" xfId="0" applyNumberFormat="1" applyFont="1" applyFill="1" applyBorder="1"/>
    <xf numFmtId="0" fontId="0" fillId="0" borderId="3" xfId="0" applyBorder="1"/>
    <xf numFmtId="9" fontId="9" fillId="0" borderId="0" xfId="0" applyNumberFormat="1" applyFont="1" applyFill="1" applyBorder="1"/>
    <xf numFmtId="0" fontId="0" fillId="0" borderId="0" xfId="0" applyFill="1"/>
    <xf numFmtId="9" fontId="5" fillId="0" borderId="0" xfId="0" applyNumberFormat="1" applyFont="1" applyFill="1" applyBorder="1"/>
    <xf numFmtId="9" fontId="0" fillId="0" borderId="0" xfId="0" applyNumberFormat="1" applyFill="1" applyBorder="1"/>
    <xf numFmtId="0" fontId="0" fillId="0" borderId="0" xfId="0" applyFill="1" applyBorder="1"/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9" fontId="10" fillId="0" borderId="8" xfId="0" applyNumberFormat="1" applyFont="1" applyFill="1" applyBorder="1"/>
    <xf numFmtId="2" fontId="1" fillId="0" borderId="0" xfId="0" applyNumberFormat="1" applyFont="1"/>
    <xf numFmtId="49" fontId="2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justify"/>
    </xf>
  </cellXfs>
  <cellStyles count="2">
    <cellStyle name="Normální" xfId="0" builtinId="0"/>
    <cellStyle name="Procenta" xfId="1" builtinId="5"/>
  </cellStyles>
  <dxfs count="2">
    <dxf>
      <font>
        <condense val="0"/>
        <extend val="0"/>
        <color indexed="26"/>
      </font>
      <fill>
        <patternFill>
          <bgColor indexed="48"/>
        </patternFill>
      </fill>
    </dxf>
    <dxf>
      <font>
        <condense val="0"/>
        <extend val="0"/>
        <color indexed="26"/>
      </font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5"/>
  <sheetViews>
    <sheetView showGridLines="0" tabSelected="1" zoomScaleNormal="100" workbookViewId="0">
      <selection activeCell="D10" sqref="D10"/>
    </sheetView>
  </sheetViews>
  <sheetFormatPr defaultRowHeight="14.25" x14ac:dyDescent="0.2"/>
  <cols>
    <col min="1" max="1" width="5.75" customWidth="1"/>
    <col min="2" max="2" width="6.375" customWidth="1"/>
    <col min="3" max="3" width="6.25" customWidth="1"/>
    <col min="4" max="4" width="7.5" customWidth="1"/>
    <col min="5" max="7" width="7" customWidth="1"/>
    <col min="8" max="8" width="8.125" style="2" customWidth="1"/>
    <col min="9" max="10" width="8.125" customWidth="1"/>
    <col min="11" max="12" width="6" hidden="1" customWidth="1"/>
    <col min="13" max="13" width="1.75" customWidth="1"/>
    <col min="14" max="14" width="4.75" style="16" customWidth="1"/>
    <col min="15" max="44" width="1.75" customWidth="1"/>
  </cols>
  <sheetData>
    <row r="1" spans="1:44" ht="18" x14ac:dyDescent="0.25">
      <c r="A1" s="8" t="s">
        <v>0</v>
      </c>
      <c r="C1" s="3" t="s">
        <v>45</v>
      </c>
      <c r="H1" s="4"/>
      <c r="I1" s="4" t="s">
        <v>1</v>
      </c>
      <c r="J1" s="2" t="s">
        <v>22</v>
      </c>
      <c r="K1" s="2"/>
    </row>
    <row r="2" spans="1:44" x14ac:dyDescent="0.2">
      <c r="A2" s="5" t="s">
        <v>2</v>
      </c>
      <c r="C2" t="s">
        <v>20</v>
      </c>
      <c r="H2" s="4"/>
      <c r="I2" s="4" t="s">
        <v>4</v>
      </c>
      <c r="J2" s="17">
        <v>143</v>
      </c>
      <c r="K2" s="17"/>
    </row>
    <row r="3" spans="1:44" x14ac:dyDescent="0.2">
      <c r="A3" s="5"/>
      <c r="H3" t="s">
        <v>5</v>
      </c>
    </row>
    <row r="4" spans="1:44" x14ac:dyDescent="0.2">
      <c r="A4" s="5" t="s">
        <v>6</v>
      </c>
      <c r="C4" t="s">
        <v>46</v>
      </c>
      <c r="H4" s="4" t="s">
        <v>7</v>
      </c>
      <c r="I4" t="s">
        <v>44</v>
      </c>
      <c r="N4" s="16" t="s">
        <v>19</v>
      </c>
      <c r="Q4" t="s">
        <v>47</v>
      </c>
    </row>
    <row r="6" spans="1:44" ht="15" x14ac:dyDescent="0.25">
      <c r="A6" s="1" t="s">
        <v>23</v>
      </c>
    </row>
    <row r="7" spans="1:44" ht="15" thickBot="1" x14ac:dyDescent="0.25"/>
    <row r="8" spans="1:44" s="7" customFormat="1" ht="30.75" thickBot="1" x14ac:dyDescent="0.25">
      <c r="A8" s="9" t="s">
        <v>8</v>
      </c>
      <c r="B8" s="10" t="s">
        <v>9</v>
      </c>
      <c r="C8" s="10" t="s">
        <v>10</v>
      </c>
      <c r="D8" s="10" t="s">
        <v>11</v>
      </c>
      <c r="E8" s="10" t="s">
        <v>3</v>
      </c>
      <c r="F8" s="10" t="s">
        <v>12</v>
      </c>
      <c r="G8" s="10" t="s">
        <v>13</v>
      </c>
      <c r="H8" s="11" t="s">
        <v>14</v>
      </c>
      <c r="I8" s="10" t="s">
        <v>15</v>
      </c>
      <c r="J8" s="24" t="s">
        <v>16</v>
      </c>
      <c r="K8" s="6" t="s">
        <v>17</v>
      </c>
      <c r="L8" s="6" t="s">
        <v>17</v>
      </c>
      <c r="M8" s="18"/>
      <c r="N8" s="19">
        <v>0.05</v>
      </c>
      <c r="O8" s="20">
        <v>0.05</v>
      </c>
      <c r="P8" s="20">
        <f t="shared" ref="P8:AR8" si="0">O8+$N8</f>
        <v>0.1</v>
      </c>
      <c r="Q8" s="20">
        <f t="shared" si="0"/>
        <v>0.15000000000000002</v>
      </c>
      <c r="R8" s="20">
        <f t="shared" si="0"/>
        <v>0.2</v>
      </c>
      <c r="S8" s="20">
        <f t="shared" si="0"/>
        <v>0.25</v>
      </c>
      <c r="T8" s="20">
        <f t="shared" si="0"/>
        <v>0.3</v>
      </c>
      <c r="U8" s="20">
        <f t="shared" si="0"/>
        <v>0.35</v>
      </c>
      <c r="V8" s="20">
        <f t="shared" si="0"/>
        <v>0.39999999999999997</v>
      </c>
      <c r="W8" s="20">
        <f t="shared" si="0"/>
        <v>0.44999999999999996</v>
      </c>
      <c r="X8" s="20">
        <f t="shared" si="0"/>
        <v>0.49999999999999994</v>
      </c>
      <c r="Y8" s="20">
        <f t="shared" si="0"/>
        <v>0.54999999999999993</v>
      </c>
      <c r="Z8" s="20">
        <f t="shared" si="0"/>
        <v>0.6</v>
      </c>
      <c r="AA8" s="20">
        <f t="shared" si="0"/>
        <v>0.65</v>
      </c>
      <c r="AB8" s="20">
        <f t="shared" si="0"/>
        <v>0.70000000000000007</v>
      </c>
      <c r="AC8" s="20">
        <f t="shared" si="0"/>
        <v>0.75000000000000011</v>
      </c>
      <c r="AD8" s="20">
        <f t="shared" si="0"/>
        <v>0.80000000000000016</v>
      </c>
      <c r="AE8" s="20">
        <f t="shared" si="0"/>
        <v>0.8500000000000002</v>
      </c>
      <c r="AF8" s="20">
        <f t="shared" si="0"/>
        <v>0.90000000000000024</v>
      </c>
      <c r="AG8" s="20">
        <f t="shared" si="0"/>
        <v>0.95000000000000029</v>
      </c>
      <c r="AH8" s="20">
        <f t="shared" si="0"/>
        <v>1.0000000000000002</v>
      </c>
      <c r="AI8" s="20">
        <f t="shared" si="0"/>
        <v>1.0500000000000003</v>
      </c>
      <c r="AJ8" s="20">
        <f t="shared" si="0"/>
        <v>1.1000000000000003</v>
      </c>
      <c r="AK8" s="20">
        <f t="shared" si="0"/>
        <v>1.1500000000000004</v>
      </c>
      <c r="AL8" s="20">
        <f t="shared" si="0"/>
        <v>1.2000000000000004</v>
      </c>
      <c r="AM8" s="20">
        <f t="shared" si="0"/>
        <v>1.2500000000000004</v>
      </c>
      <c r="AN8" s="20">
        <f t="shared" si="0"/>
        <v>1.3000000000000005</v>
      </c>
      <c r="AO8" s="20">
        <f t="shared" si="0"/>
        <v>1.3500000000000005</v>
      </c>
      <c r="AP8" s="20">
        <f t="shared" si="0"/>
        <v>1.4000000000000006</v>
      </c>
      <c r="AQ8" s="20">
        <f t="shared" si="0"/>
        <v>1.4500000000000006</v>
      </c>
      <c r="AR8" s="20">
        <f t="shared" si="0"/>
        <v>1.5000000000000007</v>
      </c>
    </row>
    <row r="9" spans="1:44" s="7" customFormat="1" x14ac:dyDescent="0.2">
      <c r="A9" s="12">
        <v>143</v>
      </c>
      <c r="B9" s="12">
        <v>15</v>
      </c>
      <c r="C9" s="13">
        <v>1</v>
      </c>
      <c r="D9" s="13">
        <v>63</v>
      </c>
      <c r="E9" s="13">
        <v>5</v>
      </c>
      <c r="F9" s="13">
        <v>5</v>
      </c>
      <c r="G9" s="12">
        <v>63</v>
      </c>
      <c r="H9" s="47" t="s">
        <v>41</v>
      </c>
      <c r="I9" s="13">
        <f>IF(C9=1,60,IF(C9=4,90,IF(C9=5,90,IF(C9=6,30,IF(C9=7,70,IF(C9=8,140,IF(C9=9,130,140)))))))</f>
        <v>60</v>
      </c>
      <c r="J9" s="13">
        <f>MAX(D9,G9)</f>
        <v>63</v>
      </c>
      <c r="K9" s="15">
        <f>D9-E9+F9</f>
        <v>63</v>
      </c>
      <c r="L9">
        <f>IF(K9-G9=0,0,"chyba")</f>
        <v>0</v>
      </c>
      <c r="M9" s="18"/>
      <c r="N9" s="21">
        <f>J9/I9</f>
        <v>1.05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3"/>
      <c r="AJ9" s="23"/>
      <c r="AK9" s="23"/>
      <c r="AL9" s="23"/>
      <c r="AM9" s="23"/>
      <c r="AN9" s="23"/>
      <c r="AO9" s="23"/>
      <c r="AP9" s="23"/>
      <c r="AQ9" s="23"/>
      <c r="AR9" s="23"/>
    </row>
    <row r="10" spans="1:44" s="7" customFormat="1" x14ac:dyDescent="0.2">
      <c r="A10" s="12">
        <v>143</v>
      </c>
      <c r="B10" s="13">
        <v>4</v>
      </c>
      <c r="C10" s="13">
        <v>1</v>
      </c>
      <c r="D10" s="13">
        <v>62</v>
      </c>
      <c r="E10" s="13">
        <v>8</v>
      </c>
      <c r="F10" s="13">
        <v>10</v>
      </c>
      <c r="G10" s="12">
        <v>64</v>
      </c>
      <c r="H10" s="47" t="s">
        <v>24</v>
      </c>
      <c r="I10" s="13">
        <f t="shared" ref="I10:I37" si="1">IF(C10=1,60,IF(C10=4,90,IF(C10=5,90,IF(C10=6,30,IF(C10=7,70,IF(C10=8,140,IF(C10=9,130,140)))))))</f>
        <v>60</v>
      </c>
      <c r="J10" s="13">
        <f>MAX(D10,G10)</f>
        <v>64</v>
      </c>
      <c r="K10" s="15">
        <f t="shared" ref="K10:K20" si="2">D10-E10+F10</f>
        <v>64</v>
      </c>
      <c r="L10">
        <f t="shared" ref="L10:L20" si="3">IF(K10-G10=0,0,"chyba")</f>
        <v>0</v>
      </c>
      <c r="M10" s="18"/>
      <c r="N10" s="21">
        <f t="shared" ref="N10:N20" si="4">J10/I10</f>
        <v>1.0666666666666667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3"/>
      <c r="AJ10" s="23"/>
      <c r="AK10" s="23"/>
      <c r="AL10" s="23"/>
      <c r="AM10" s="23"/>
      <c r="AN10" s="23"/>
      <c r="AO10" s="23"/>
      <c r="AP10" s="23"/>
      <c r="AQ10" s="23"/>
      <c r="AR10" s="23"/>
    </row>
    <row r="11" spans="1:44" s="7" customFormat="1" x14ac:dyDescent="0.2">
      <c r="A11" s="12">
        <v>143</v>
      </c>
      <c r="B11" s="13">
        <v>18</v>
      </c>
      <c r="C11" s="13">
        <v>1</v>
      </c>
      <c r="D11" s="13">
        <v>48</v>
      </c>
      <c r="E11" s="13">
        <v>5</v>
      </c>
      <c r="F11" s="13">
        <v>12</v>
      </c>
      <c r="G11" s="12">
        <v>55</v>
      </c>
      <c r="H11" s="47" t="s">
        <v>25</v>
      </c>
      <c r="I11" s="13">
        <f t="shared" si="1"/>
        <v>60</v>
      </c>
      <c r="J11" s="13">
        <f t="shared" ref="J11:J20" si="5">MAX(D11,G11)</f>
        <v>55</v>
      </c>
      <c r="K11" s="15">
        <f t="shared" si="2"/>
        <v>55</v>
      </c>
      <c r="L11">
        <f t="shared" si="3"/>
        <v>0</v>
      </c>
      <c r="M11" s="18"/>
      <c r="N11" s="21">
        <f t="shared" si="4"/>
        <v>0.91666666666666663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3"/>
      <c r="AJ11" s="23"/>
      <c r="AK11" s="23"/>
      <c r="AL11" s="23"/>
      <c r="AM11" s="23"/>
      <c r="AN11" s="23"/>
      <c r="AO11" s="23"/>
      <c r="AP11" s="23"/>
      <c r="AQ11" s="23"/>
      <c r="AR11" s="23"/>
    </row>
    <row r="12" spans="1:44" s="7" customFormat="1" x14ac:dyDescent="0.2">
      <c r="A12" s="12">
        <v>143</v>
      </c>
      <c r="B12" s="13">
        <v>8</v>
      </c>
      <c r="C12" s="13">
        <v>1</v>
      </c>
      <c r="D12" s="13">
        <v>31</v>
      </c>
      <c r="E12" s="13">
        <v>3</v>
      </c>
      <c r="F12" s="13">
        <v>6</v>
      </c>
      <c r="G12" s="12">
        <v>34</v>
      </c>
      <c r="H12" s="47" t="s">
        <v>26</v>
      </c>
      <c r="I12" s="13">
        <f t="shared" si="1"/>
        <v>60</v>
      </c>
      <c r="J12" s="13">
        <f t="shared" si="5"/>
        <v>34</v>
      </c>
      <c r="K12" s="15">
        <f t="shared" si="2"/>
        <v>34</v>
      </c>
      <c r="L12">
        <f t="shared" si="3"/>
        <v>0</v>
      </c>
      <c r="M12" s="18"/>
      <c r="N12" s="21">
        <f t="shared" si="4"/>
        <v>0.56666666666666665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3"/>
      <c r="AJ12" s="23"/>
      <c r="AK12" s="23"/>
      <c r="AL12" s="23"/>
      <c r="AM12" s="23"/>
      <c r="AN12" s="23"/>
      <c r="AO12" s="23"/>
      <c r="AP12" s="23"/>
      <c r="AQ12" s="23"/>
      <c r="AR12" s="23"/>
    </row>
    <row r="13" spans="1:44" s="7" customFormat="1" x14ac:dyDescent="0.2">
      <c r="A13" s="12">
        <v>143</v>
      </c>
      <c r="B13" s="13">
        <v>3</v>
      </c>
      <c r="C13" s="13">
        <v>1</v>
      </c>
      <c r="D13" s="13">
        <v>24</v>
      </c>
      <c r="E13" s="13">
        <v>0</v>
      </c>
      <c r="F13" s="13">
        <v>1</v>
      </c>
      <c r="G13" s="12">
        <v>25</v>
      </c>
      <c r="H13" s="47" t="s">
        <v>27</v>
      </c>
      <c r="I13" s="13">
        <f t="shared" si="1"/>
        <v>60</v>
      </c>
      <c r="J13" s="13">
        <f t="shared" si="5"/>
        <v>25</v>
      </c>
      <c r="K13" s="15">
        <f t="shared" si="2"/>
        <v>25</v>
      </c>
      <c r="L13">
        <f t="shared" si="3"/>
        <v>0</v>
      </c>
      <c r="M13" s="18"/>
      <c r="N13" s="21">
        <f t="shared" si="4"/>
        <v>0.41666666666666669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3"/>
      <c r="AJ13" s="23"/>
      <c r="AK13" s="23"/>
      <c r="AL13" s="23"/>
      <c r="AM13" s="23"/>
      <c r="AN13" s="23"/>
      <c r="AO13" s="23"/>
      <c r="AP13" s="23"/>
      <c r="AQ13" s="23"/>
      <c r="AR13" s="23"/>
    </row>
    <row r="14" spans="1:44" s="7" customFormat="1" x14ac:dyDescent="0.2">
      <c r="A14" s="12">
        <v>143</v>
      </c>
      <c r="B14" s="13">
        <v>17</v>
      </c>
      <c r="C14" s="13">
        <v>1</v>
      </c>
      <c r="D14" s="13">
        <v>29</v>
      </c>
      <c r="E14" s="13">
        <v>2</v>
      </c>
      <c r="F14" s="13">
        <v>0</v>
      </c>
      <c r="G14" s="12">
        <v>27</v>
      </c>
      <c r="H14" s="47" t="s">
        <v>27</v>
      </c>
      <c r="I14" s="13">
        <f t="shared" si="1"/>
        <v>60</v>
      </c>
      <c r="J14" s="13">
        <f t="shared" si="5"/>
        <v>29</v>
      </c>
      <c r="K14" s="15">
        <f t="shared" si="2"/>
        <v>27</v>
      </c>
      <c r="L14">
        <f t="shared" si="3"/>
        <v>0</v>
      </c>
      <c r="M14" s="18"/>
      <c r="N14" s="21">
        <f t="shared" si="4"/>
        <v>0.48333333333333334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3"/>
      <c r="AJ14" s="23"/>
      <c r="AK14" s="23"/>
      <c r="AL14" s="23"/>
      <c r="AM14" s="23"/>
      <c r="AN14" s="23"/>
      <c r="AO14" s="23"/>
      <c r="AP14" s="23"/>
      <c r="AQ14" s="23"/>
      <c r="AR14" s="23"/>
    </row>
    <row r="15" spans="1:44" s="7" customFormat="1" x14ac:dyDescent="0.2">
      <c r="A15" s="12">
        <v>143</v>
      </c>
      <c r="B15" s="13">
        <v>9</v>
      </c>
      <c r="C15" s="13">
        <v>1</v>
      </c>
      <c r="D15" s="13">
        <v>21</v>
      </c>
      <c r="E15" s="13">
        <v>1</v>
      </c>
      <c r="F15" s="13">
        <v>1</v>
      </c>
      <c r="G15" s="12">
        <v>21</v>
      </c>
      <c r="H15" s="47" t="s">
        <v>28</v>
      </c>
      <c r="I15" s="13">
        <f t="shared" si="1"/>
        <v>60</v>
      </c>
      <c r="J15" s="13">
        <f t="shared" si="5"/>
        <v>21</v>
      </c>
      <c r="K15" s="15">
        <f t="shared" si="2"/>
        <v>21</v>
      </c>
      <c r="L15">
        <f t="shared" si="3"/>
        <v>0</v>
      </c>
      <c r="M15" s="18"/>
      <c r="N15" s="21">
        <f t="shared" si="4"/>
        <v>0.35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3"/>
      <c r="AJ15" s="23"/>
      <c r="AK15" s="23"/>
      <c r="AL15" s="23"/>
      <c r="AM15" s="23"/>
      <c r="AN15" s="23"/>
      <c r="AO15" s="23"/>
      <c r="AP15" s="23"/>
      <c r="AQ15" s="23"/>
      <c r="AR15" s="23"/>
    </row>
    <row r="16" spans="1:44" s="7" customFormat="1" ht="15" x14ac:dyDescent="0.25">
      <c r="A16" s="12">
        <v>143</v>
      </c>
      <c r="B16" s="13">
        <v>16</v>
      </c>
      <c r="C16" s="13">
        <v>1</v>
      </c>
      <c r="D16" s="13">
        <v>22</v>
      </c>
      <c r="E16" s="13">
        <v>2</v>
      </c>
      <c r="F16" s="13">
        <v>2</v>
      </c>
      <c r="G16" s="12">
        <v>22</v>
      </c>
      <c r="H16" s="47" t="s">
        <v>29</v>
      </c>
      <c r="I16" s="13">
        <f t="shared" si="1"/>
        <v>60</v>
      </c>
      <c r="J16" s="13">
        <f t="shared" si="5"/>
        <v>22</v>
      </c>
      <c r="K16" s="15">
        <f t="shared" si="2"/>
        <v>22</v>
      </c>
      <c r="L16">
        <f t="shared" si="3"/>
        <v>0</v>
      </c>
      <c r="M16" s="45"/>
      <c r="N16" s="21">
        <f t="shared" si="4"/>
        <v>0.36666666666666664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3"/>
      <c r="AJ16" s="23"/>
      <c r="AK16" s="23"/>
      <c r="AL16" s="23"/>
      <c r="AM16" s="23"/>
      <c r="AN16" s="23"/>
      <c r="AO16" s="23"/>
      <c r="AP16" s="23"/>
      <c r="AQ16" s="23"/>
      <c r="AR16" s="23"/>
    </row>
    <row r="17" spans="1:44" s="7" customFormat="1" x14ac:dyDescent="0.2">
      <c r="A17" s="12">
        <v>143</v>
      </c>
      <c r="B17" s="13">
        <v>10</v>
      </c>
      <c r="C17" s="13">
        <v>1</v>
      </c>
      <c r="D17" s="13">
        <v>18</v>
      </c>
      <c r="E17" s="13">
        <v>4</v>
      </c>
      <c r="F17" s="13">
        <v>2</v>
      </c>
      <c r="G17" s="12">
        <v>16</v>
      </c>
      <c r="H17" s="47" t="s">
        <v>30</v>
      </c>
      <c r="I17" s="13">
        <f t="shared" si="1"/>
        <v>60</v>
      </c>
      <c r="J17" s="13">
        <f t="shared" si="5"/>
        <v>18</v>
      </c>
      <c r="K17" s="15">
        <f t="shared" si="2"/>
        <v>16</v>
      </c>
      <c r="L17">
        <f t="shared" si="3"/>
        <v>0</v>
      </c>
      <c r="M17" s="18"/>
      <c r="N17" s="21">
        <f t="shared" si="4"/>
        <v>0.3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3"/>
      <c r="AJ17" s="23"/>
      <c r="AK17" s="23"/>
      <c r="AL17" s="23"/>
      <c r="AM17" s="23"/>
      <c r="AN17" s="23"/>
      <c r="AO17" s="23"/>
      <c r="AP17" s="23"/>
      <c r="AQ17" s="23"/>
      <c r="AR17" s="23"/>
    </row>
    <row r="18" spans="1:44" s="7" customFormat="1" x14ac:dyDescent="0.2">
      <c r="A18" s="12">
        <v>143</v>
      </c>
      <c r="B18" s="13">
        <v>12</v>
      </c>
      <c r="C18" s="13">
        <v>1</v>
      </c>
      <c r="D18" s="13">
        <v>36</v>
      </c>
      <c r="E18" s="13">
        <v>6</v>
      </c>
      <c r="F18" s="13">
        <v>4</v>
      </c>
      <c r="G18" s="12">
        <v>34</v>
      </c>
      <c r="H18" s="47" t="s">
        <v>31</v>
      </c>
      <c r="I18" s="13">
        <f t="shared" si="1"/>
        <v>60</v>
      </c>
      <c r="J18" s="13">
        <f t="shared" si="5"/>
        <v>36</v>
      </c>
      <c r="K18" s="15">
        <f t="shared" si="2"/>
        <v>34</v>
      </c>
      <c r="L18">
        <f t="shared" si="3"/>
        <v>0</v>
      </c>
      <c r="M18" s="18"/>
      <c r="N18" s="21">
        <f t="shared" si="4"/>
        <v>0.6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3"/>
      <c r="AJ18" s="23"/>
      <c r="AK18" s="23"/>
      <c r="AL18" s="23"/>
      <c r="AM18" s="23"/>
      <c r="AN18" s="23"/>
      <c r="AO18" s="23"/>
      <c r="AP18" s="23"/>
      <c r="AQ18" s="23"/>
      <c r="AR18" s="23"/>
    </row>
    <row r="19" spans="1:44" s="7" customFormat="1" x14ac:dyDescent="0.2">
      <c r="A19" s="12">
        <v>143</v>
      </c>
      <c r="B19" s="48" t="s">
        <v>21</v>
      </c>
      <c r="C19" s="13">
        <v>1</v>
      </c>
      <c r="D19" s="13">
        <v>29</v>
      </c>
      <c r="E19" s="13">
        <v>2</v>
      </c>
      <c r="F19" s="13">
        <v>5</v>
      </c>
      <c r="G19" s="12">
        <v>32</v>
      </c>
      <c r="H19" s="47" t="s">
        <v>32</v>
      </c>
      <c r="I19" s="13">
        <f t="shared" si="1"/>
        <v>60</v>
      </c>
      <c r="J19" s="13">
        <f t="shared" si="5"/>
        <v>32</v>
      </c>
      <c r="K19" s="15">
        <f t="shared" si="2"/>
        <v>32</v>
      </c>
      <c r="L19">
        <f t="shared" si="3"/>
        <v>0</v>
      </c>
      <c r="M19" s="18"/>
      <c r="N19" s="21">
        <f t="shared" si="4"/>
        <v>0.53333333333333333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3"/>
      <c r="AJ19" s="23"/>
      <c r="AK19" s="23"/>
      <c r="AL19" s="23"/>
      <c r="AM19" s="23"/>
      <c r="AN19" s="23"/>
      <c r="AO19" s="23"/>
      <c r="AP19" s="23"/>
      <c r="AQ19" s="23"/>
      <c r="AR19" s="23"/>
    </row>
    <row r="20" spans="1:44" s="7" customFormat="1" x14ac:dyDescent="0.2">
      <c r="A20" s="12">
        <v>143</v>
      </c>
      <c r="B20" s="13">
        <v>4</v>
      </c>
      <c r="C20" s="13">
        <v>1</v>
      </c>
      <c r="D20" s="13">
        <v>33</v>
      </c>
      <c r="E20" s="13">
        <v>5</v>
      </c>
      <c r="F20" s="13">
        <v>3</v>
      </c>
      <c r="G20" s="12">
        <v>31</v>
      </c>
      <c r="H20" s="47" t="s">
        <v>33</v>
      </c>
      <c r="I20" s="13">
        <f t="shared" si="1"/>
        <v>60</v>
      </c>
      <c r="J20" s="13">
        <f t="shared" si="5"/>
        <v>33</v>
      </c>
      <c r="K20" s="15">
        <f t="shared" si="2"/>
        <v>31</v>
      </c>
      <c r="L20">
        <f t="shared" si="3"/>
        <v>0</v>
      </c>
      <c r="M20" s="18"/>
      <c r="N20" s="21">
        <f t="shared" si="4"/>
        <v>0.55000000000000004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3"/>
      <c r="AJ20" s="23"/>
      <c r="AK20" s="23"/>
      <c r="AL20" s="23"/>
      <c r="AM20" s="23"/>
      <c r="AN20" s="23"/>
      <c r="AO20" s="23"/>
      <c r="AP20" s="23"/>
      <c r="AQ20" s="23"/>
      <c r="AR20" s="23"/>
    </row>
    <row r="21" spans="1:44" s="7" customFormat="1" x14ac:dyDescent="0.2">
      <c r="A21" s="12">
        <v>143</v>
      </c>
      <c r="B21" s="13">
        <v>19</v>
      </c>
      <c r="C21" s="13">
        <v>1</v>
      </c>
      <c r="D21" s="13">
        <v>31</v>
      </c>
      <c r="E21" s="13">
        <v>6</v>
      </c>
      <c r="F21" s="13">
        <v>3</v>
      </c>
      <c r="G21" s="12">
        <v>28</v>
      </c>
      <c r="H21" s="47" t="s">
        <v>34</v>
      </c>
      <c r="I21" s="13">
        <f t="shared" si="1"/>
        <v>60</v>
      </c>
      <c r="J21" s="13">
        <f t="shared" ref="J21:J26" si="6">MAX(D21,G21)</f>
        <v>31</v>
      </c>
      <c r="K21" s="15">
        <f>D21-E21+F21</f>
        <v>28</v>
      </c>
      <c r="L21">
        <f>IF(K21-G21=0,0,"chyba")</f>
        <v>0</v>
      </c>
      <c r="M21" s="18"/>
      <c r="N21" s="21">
        <f>J21/I21</f>
        <v>0.51666666666666672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3"/>
      <c r="AJ21" s="23"/>
      <c r="AK21" s="23"/>
      <c r="AL21" s="23"/>
      <c r="AM21" s="23"/>
      <c r="AN21" s="23"/>
      <c r="AO21" s="23"/>
      <c r="AP21" s="23"/>
      <c r="AQ21" s="23"/>
      <c r="AR21" s="23"/>
    </row>
    <row r="22" spans="1:44" s="7" customFormat="1" x14ac:dyDescent="0.2">
      <c r="A22" s="12">
        <v>143</v>
      </c>
      <c r="B22" s="13">
        <v>8</v>
      </c>
      <c r="C22" s="13">
        <v>1</v>
      </c>
      <c r="D22" s="13">
        <v>43</v>
      </c>
      <c r="E22" s="13">
        <v>6</v>
      </c>
      <c r="F22" s="13">
        <v>6</v>
      </c>
      <c r="G22" s="12">
        <v>43</v>
      </c>
      <c r="H22" s="47" t="s">
        <v>35</v>
      </c>
      <c r="I22" s="13">
        <f t="shared" si="1"/>
        <v>60</v>
      </c>
      <c r="J22" s="13">
        <f t="shared" si="6"/>
        <v>43</v>
      </c>
      <c r="K22" s="15">
        <f>D22-E22+F22</f>
        <v>43</v>
      </c>
      <c r="L22">
        <f>IF(K22-G22=0,0,"chyba")</f>
        <v>0</v>
      </c>
      <c r="M22" s="18"/>
      <c r="N22" s="21">
        <f>J22/I22</f>
        <v>0.71666666666666667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3"/>
      <c r="AJ22" s="23"/>
      <c r="AK22" s="23"/>
      <c r="AL22" s="23"/>
      <c r="AM22" s="23"/>
      <c r="AN22" s="23"/>
      <c r="AO22" s="23"/>
      <c r="AP22" s="23"/>
      <c r="AQ22" s="23"/>
      <c r="AR22" s="23"/>
    </row>
    <row r="23" spans="1:44" s="7" customFormat="1" x14ac:dyDescent="0.2">
      <c r="A23" s="12">
        <v>143</v>
      </c>
      <c r="B23" s="13">
        <v>9</v>
      </c>
      <c r="C23" s="13">
        <v>1</v>
      </c>
      <c r="D23" s="13">
        <v>35</v>
      </c>
      <c r="E23" s="13">
        <v>6</v>
      </c>
      <c r="F23" s="13">
        <v>4</v>
      </c>
      <c r="G23" s="12">
        <v>33</v>
      </c>
      <c r="H23" s="47" t="s">
        <v>36</v>
      </c>
      <c r="I23" s="13">
        <f t="shared" si="1"/>
        <v>60</v>
      </c>
      <c r="J23" s="13">
        <f t="shared" si="6"/>
        <v>35</v>
      </c>
      <c r="K23" s="15">
        <f>D23-E23+F23</f>
        <v>33</v>
      </c>
      <c r="L23">
        <f>IF(K23-G23=0,0,"chyba")</f>
        <v>0</v>
      </c>
      <c r="M23" s="18"/>
      <c r="N23" s="21">
        <f>J23/I23</f>
        <v>0.58333333333333337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3"/>
      <c r="AJ23" s="23"/>
      <c r="AK23" s="23"/>
      <c r="AL23" s="23"/>
      <c r="AM23" s="23"/>
      <c r="AN23" s="23"/>
      <c r="AO23" s="23"/>
      <c r="AP23" s="23"/>
      <c r="AQ23" s="23"/>
      <c r="AR23" s="23"/>
    </row>
    <row r="24" spans="1:44" s="7" customFormat="1" x14ac:dyDescent="0.2">
      <c r="A24" s="12">
        <v>143</v>
      </c>
      <c r="B24" s="13">
        <v>7</v>
      </c>
      <c r="C24" s="13">
        <v>1</v>
      </c>
      <c r="D24" s="13">
        <v>41</v>
      </c>
      <c r="E24" s="13">
        <v>6</v>
      </c>
      <c r="F24" s="13">
        <v>8</v>
      </c>
      <c r="G24" s="12">
        <v>43</v>
      </c>
      <c r="H24" s="47" t="s">
        <v>37</v>
      </c>
      <c r="I24" s="13">
        <f t="shared" si="1"/>
        <v>60</v>
      </c>
      <c r="J24" s="13">
        <f t="shared" si="6"/>
        <v>43</v>
      </c>
      <c r="K24" s="15">
        <f>D24-E24+F24</f>
        <v>43</v>
      </c>
      <c r="L24">
        <f>IF(K24-G24=0,0,"chyba")</f>
        <v>0</v>
      </c>
      <c r="M24" s="18"/>
      <c r="N24" s="21">
        <f>J24/I24</f>
        <v>0.71666666666666667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3"/>
      <c r="AJ24" s="23"/>
      <c r="AK24" s="23"/>
      <c r="AL24" s="23"/>
      <c r="AM24" s="23"/>
      <c r="AN24" s="23"/>
      <c r="AO24" s="23"/>
      <c r="AP24" s="23"/>
      <c r="AQ24" s="23"/>
      <c r="AR24" s="23"/>
    </row>
    <row r="25" spans="1:44" s="7" customFormat="1" x14ac:dyDescent="0.2">
      <c r="A25" s="12">
        <v>143</v>
      </c>
      <c r="B25" s="48">
        <v>5</v>
      </c>
      <c r="C25" s="13">
        <v>1</v>
      </c>
      <c r="D25" s="13">
        <v>42</v>
      </c>
      <c r="E25" s="13">
        <v>1</v>
      </c>
      <c r="F25" s="13">
        <v>3</v>
      </c>
      <c r="G25" s="12">
        <v>44</v>
      </c>
      <c r="H25" s="47" t="s">
        <v>38</v>
      </c>
      <c r="I25" s="13">
        <f t="shared" si="1"/>
        <v>60</v>
      </c>
      <c r="J25" s="13">
        <f t="shared" si="6"/>
        <v>44</v>
      </c>
      <c r="K25" s="15">
        <f>D25-E25+F25</f>
        <v>44</v>
      </c>
      <c r="L25">
        <f>IF(K25-G25=0,0,"chyba")</f>
        <v>0</v>
      </c>
      <c r="M25" s="18"/>
      <c r="N25" s="21">
        <f>J25/I25</f>
        <v>0.73333333333333328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4" s="7" customFormat="1" x14ac:dyDescent="0.2">
      <c r="A26" s="12">
        <v>143</v>
      </c>
      <c r="B26" s="13">
        <v>12</v>
      </c>
      <c r="C26" s="13">
        <v>1</v>
      </c>
      <c r="D26" s="13">
        <v>33</v>
      </c>
      <c r="E26" s="13">
        <v>2</v>
      </c>
      <c r="F26" s="13">
        <v>3</v>
      </c>
      <c r="G26" s="12">
        <v>34</v>
      </c>
      <c r="H26" s="47" t="s">
        <v>39</v>
      </c>
      <c r="I26" s="13">
        <f t="shared" si="1"/>
        <v>60</v>
      </c>
      <c r="J26" s="13">
        <f t="shared" si="6"/>
        <v>34</v>
      </c>
      <c r="K26" s="15">
        <f t="shared" ref="K26:K36" si="7">D26-E26+F26</f>
        <v>34</v>
      </c>
      <c r="L26">
        <f t="shared" ref="L26:L36" si="8">IF(K26-G26=0,0,"chyba")</f>
        <v>0</v>
      </c>
      <c r="M26" s="18"/>
      <c r="N26" s="21">
        <f t="shared" ref="N26:N36" si="9">J26/I26</f>
        <v>0.56666666666666665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3"/>
      <c r="AJ26" s="23"/>
      <c r="AK26" s="23"/>
      <c r="AL26" s="23"/>
      <c r="AM26" s="23"/>
      <c r="AN26" s="23"/>
      <c r="AO26" s="23"/>
      <c r="AP26" s="23"/>
      <c r="AQ26" s="23"/>
      <c r="AR26" s="23"/>
    </row>
    <row r="27" spans="1:44" s="7" customFormat="1" x14ac:dyDescent="0.2">
      <c r="A27" s="12">
        <v>143</v>
      </c>
      <c r="B27" s="13">
        <v>4</v>
      </c>
      <c r="C27" s="13">
        <v>1</v>
      </c>
      <c r="D27" s="13">
        <v>31</v>
      </c>
      <c r="E27" s="13">
        <v>7</v>
      </c>
      <c r="F27" s="13">
        <v>3</v>
      </c>
      <c r="G27" s="12">
        <v>27</v>
      </c>
      <c r="H27" s="47" t="s">
        <v>40</v>
      </c>
      <c r="I27" s="13">
        <f t="shared" si="1"/>
        <v>60</v>
      </c>
      <c r="J27" s="13">
        <f t="shared" ref="J27:J36" si="10">MAX(D27,G27)</f>
        <v>31</v>
      </c>
      <c r="K27" s="15">
        <f t="shared" si="7"/>
        <v>27</v>
      </c>
      <c r="L27">
        <f t="shared" si="8"/>
        <v>0</v>
      </c>
      <c r="M27" s="18"/>
      <c r="N27" s="21">
        <f t="shared" si="9"/>
        <v>0.51666666666666672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J27" s="23"/>
      <c r="AK27" s="23"/>
      <c r="AL27" s="23"/>
      <c r="AM27" s="23"/>
      <c r="AN27" s="23"/>
      <c r="AO27" s="23"/>
      <c r="AP27" s="23"/>
      <c r="AQ27" s="23"/>
      <c r="AR27" s="23"/>
    </row>
    <row r="28" spans="1:44" s="7" customFormat="1" x14ac:dyDescent="0.2">
      <c r="A28" s="12">
        <v>143</v>
      </c>
      <c r="B28" s="48" t="s">
        <v>21</v>
      </c>
      <c r="C28" s="13">
        <v>1</v>
      </c>
      <c r="D28" s="12">
        <v>35</v>
      </c>
      <c r="E28" s="12">
        <v>3</v>
      </c>
      <c r="F28" s="12">
        <v>0</v>
      </c>
      <c r="G28" s="12">
        <v>32</v>
      </c>
      <c r="H28" s="47" t="s">
        <v>42</v>
      </c>
      <c r="I28" s="13">
        <f t="shared" si="1"/>
        <v>60</v>
      </c>
      <c r="J28" s="13">
        <f t="shared" si="10"/>
        <v>35</v>
      </c>
      <c r="K28" s="15">
        <f t="shared" si="7"/>
        <v>32</v>
      </c>
      <c r="L28">
        <f t="shared" si="8"/>
        <v>0</v>
      </c>
      <c r="M28" s="18"/>
      <c r="N28" s="21">
        <f t="shared" si="9"/>
        <v>0.58333333333333337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/>
      <c r="AJ28" s="23"/>
      <c r="AK28" s="23"/>
      <c r="AL28" s="23"/>
      <c r="AM28" s="23"/>
      <c r="AN28" s="23"/>
      <c r="AO28" s="23"/>
      <c r="AP28" s="23"/>
      <c r="AQ28" s="23"/>
      <c r="AR28" s="23"/>
    </row>
    <row r="29" spans="1:44" s="7" customFormat="1" x14ac:dyDescent="0.2">
      <c r="A29" s="12">
        <v>143</v>
      </c>
      <c r="B29" s="48" t="s">
        <v>21</v>
      </c>
      <c r="C29" s="13">
        <v>1</v>
      </c>
      <c r="D29" s="12">
        <v>34</v>
      </c>
      <c r="E29" s="12">
        <v>6</v>
      </c>
      <c r="F29" s="12">
        <v>4</v>
      </c>
      <c r="G29" s="12">
        <v>32</v>
      </c>
      <c r="H29" s="47" t="s">
        <v>43</v>
      </c>
      <c r="I29" s="13">
        <f t="shared" si="1"/>
        <v>60</v>
      </c>
      <c r="J29" s="13">
        <f t="shared" si="10"/>
        <v>34</v>
      </c>
      <c r="K29" s="15">
        <f t="shared" si="7"/>
        <v>32</v>
      </c>
      <c r="L29">
        <f t="shared" si="8"/>
        <v>0</v>
      </c>
      <c r="M29" s="18"/>
      <c r="N29" s="21">
        <f t="shared" si="9"/>
        <v>0.56666666666666665</v>
      </c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3"/>
      <c r="AJ29" s="23"/>
      <c r="AK29" s="23"/>
      <c r="AL29" s="23"/>
      <c r="AM29" s="23"/>
      <c r="AN29" s="23"/>
      <c r="AO29" s="23"/>
      <c r="AP29" s="23"/>
      <c r="AQ29" s="23"/>
      <c r="AR29" s="23"/>
    </row>
    <row r="30" spans="1:44" s="7" customFormat="1" x14ac:dyDescent="0.2">
      <c r="A30" s="12"/>
      <c r="B30" s="13"/>
      <c r="C30" s="13"/>
      <c r="D30" s="12"/>
      <c r="E30" s="12"/>
      <c r="F30" s="12"/>
      <c r="G30" s="12"/>
      <c r="H30" s="47"/>
      <c r="I30" s="13"/>
      <c r="J30" s="13"/>
      <c r="K30" s="15">
        <f t="shared" si="7"/>
        <v>0</v>
      </c>
      <c r="L30">
        <f t="shared" si="8"/>
        <v>0</v>
      </c>
      <c r="M30" s="18"/>
      <c r="N30" s="21" t="e">
        <f t="shared" si="9"/>
        <v>#DIV/0!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3"/>
      <c r="AJ30" s="23"/>
      <c r="AK30" s="23"/>
      <c r="AL30" s="23"/>
      <c r="AM30" s="23"/>
      <c r="AN30" s="23"/>
      <c r="AO30" s="23"/>
      <c r="AP30" s="23"/>
      <c r="AQ30" s="23"/>
      <c r="AR30" s="23"/>
    </row>
    <row r="31" spans="1:44" s="7" customFormat="1" x14ac:dyDescent="0.2">
      <c r="A31" s="12"/>
      <c r="B31" s="12"/>
      <c r="C31" s="13"/>
      <c r="D31" s="12"/>
      <c r="E31" s="12"/>
      <c r="F31" s="12"/>
      <c r="G31" s="12"/>
      <c r="H31" s="46"/>
      <c r="I31" s="13"/>
      <c r="J31" s="13"/>
      <c r="K31" s="15">
        <f t="shared" si="7"/>
        <v>0</v>
      </c>
      <c r="L31">
        <f t="shared" si="8"/>
        <v>0</v>
      </c>
      <c r="M31" s="18"/>
      <c r="N31" s="21" t="e">
        <f t="shared" si="9"/>
        <v>#DIV/0!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3"/>
      <c r="AJ31" s="23"/>
      <c r="AK31" s="23"/>
      <c r="AL31" s="23"/>
      <c r="AM31" s="23"/>
      <c r="AN31" s="23"/>
      <c r="AO31" s="23"/>
      <c r="AP31" s="23"/>
      <c r="AQ31" s="23"/>
      <c r="AR31" s="23"/>
    </row>
    <row r="32" spans="1:44" s="7" customFormat="1" ht="15" x14ac:dyDescent="0.25">
      <c r="A32" s="12"/>
      <c r="B32" s="12"/>
      <c r="C32" s="13"/>
      <c r="D32" s="12"/>
      <c r="E32" s="12"/>
      <c r="F32" s="12"/>
      <c r="G32" s="12"/>
      <c r="H32" s="46"/>
      <c r="I32" s="13"/>
      <c r="J32" s="13"/>
      <c r="K32" s="15">
        <f t="shared" si="7"/>
        <v>0</v>
      </c>
      <c r="L32">
        <f t="shared" si="8"/>
        <v>0</v>
      </c>
      <c r="M32" s="45"/>
      <c r="N32" s="21" t="e">
        <f t="shared" si="9"/>
        <v>#DIV/0!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3"/>
      <c r="AL32" s="23"/>
      <c r="AM32" s="23"/>
      <c r="AN32" s="23"/>
      <c r="AO32" s="23"/>
      <c r="AP32" s="23"/>
      <c r="AQ32" s="23"/>
      <c r="AR32" s="23"/>
    </row>
    <row r="33" spans="1:45" s="7" customFormat="1" x14ac:dyDescent="0.2">
      <c r="A33" s="12"/>
      <c r="B33" s="12"/>
      <c r="C33" s="13"/>
      <c r="D33" s="12"/>
      <c r="E33" s="12"/>
      <c r="F33" s="12"/>
      <c r="G33" s="12"/>
      <c r="H33" s="46"/>
      <c r="I33" s="13"/>
      <c r="J33" s="13"/>
      <c r="K33" s="15">
        <f t="shared" si="7"/>
        <v>0</v>
      </c>
      <c r="L33">
        <f t="shared" si="8"/>
        <v>0</v>
      </c>
      <c r="M33" s="18"/>
      <c r="N33" s="21" t="e">
        <f t="shared" si="9"/>
        <v>#DIV/0!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3"/>
      <c r="AJ33" s="23"/>
      <c r="AK33" s="23"/>
      <c r="AL33" s="23"/>
      <c r="AM33" s="23"/>
      <c r="AN33" s="23"/>
      <c r="AO33" s="23"/>
      <c r="AP33" s="23"/>
      <c r="AQ33" s="23"/>
      <c r="AR33" s="23"/>
    </row>
    <row r="34" spans="1:45" s="7" customFormat="1" x14ac:dyDescent="0.2">
      <c r="A34" s="12"/>
      <c r="B34" s="12"/>
      <c r="C34" s="13"/>
      <c r="D34" s="12"/>
      <c r="E34" s="12"/>
      <c r="F34" s="12"/>
      <c r="G34" s="12"/>
      <c r="H34" s="46"/>
      <c r="I34" s="13"/>
      <c r="J34" s="13"/>
      <c r="K34" s="15">
        <f t="shared" si="7"/>
        <v>0</v>
      </c>
      <c r="L34">
        <f t="shared" si="8"/>
        <v>0</v>
      </c>
      <c r="M34" s="18"/>
      <c r="N34" s="21" t="e">
        <f t="shared" si="9"/>
        <v>#DIV/0!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3"/>
      <c r="AJ34" s="23"/>
      <c r="AK34" s="23"/>
      <c r="AL34" s="23"/>
      <c r="AM34" s="23"/>
      <c r="AN34" s="23"/>
      <c r="AO34" s="23"/>
      <c r="AP34" s="23"/>
      <c r="AQ34" s="23"/>
      <c r="AR34" s="23"/>
    </row>
    <row r="35" spans="1:45" s="7" customFormat="1" x14ac:dyDescent="0.2">
      <c r="A35" s="12"/>
      <c r="B35" s="12"/>
      <c r="C35" s="13"/>
      <c r="D35" s="12"/>
      <c r="E35" s="12"/>
      <c r="F35" s="12"/>
      <c r="G35" s="12"/>
      <c r="H35" s="46"/>
      <c r="I35" s="13"/>
      <c r="J35" s="13"/>
      <c r="K35" s="15">
        <f t="shared" si="7"/>
        <v>0</v>
      </c>
      <c r="L35">
        <f t="shared" si="8"/>
        <v>0</v>
      </c>
      <c r="M35" s="18"/>
      <c r="N35" s="21" t="e">
        <f t="shared" si="9"/>
        <v>#DIV/0!</v>
      </c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3"/>
      <c r="AJ35" s="23"/>
      <c r="AK35" s="23"/>
      <c r="AL35" s="23"/>
      <c r="AM35" s="23"/>
      <c r="AN35" s="23"/>
      <c r="AO35" s="23"/>
      <c r="AP35" s="23"/>
      <c r="AQ35" s="23"/>
      <c r="AR35" s="23"/>
    </row>
    <row r="36" spans="1:45" s="7" customFormat="1" x14ac:dyDescent="0.2">
      <c r="A36" s="12"/>
      <c r="B36" s="12"/>
      <c r="C36" s="13"/>
      <c r="D36" s="12"/>
      <c r="E36" s="12"/>
      <c r="F36" s="12"/>
      <c r="G36" s="12"/>
      <c r="H36" s="46"/>
      <c r="I36" s="13"/>
      <c r="J36" s="13"/>
      <c r="K36" s="15">
        <f t="shared" si="7"/>
        <v>0</v>
      </c>
      <c r="L36">
        <f t="shared" si="8"/>
        <v>0</v>
      </c>
      <c r="M36" s="18"/>
      <c r="N36" s="21" t="e">
        <f t="shared" si="9"/>
        <v>#DIV/0!</v>
      </c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3"/>
      <c r="AJ36" s="23"/>
      <c r="AK36" s="23"/>
      <c r="AL36" s="23"/>
      <c r="AM36" s="23"/>
      <c r="AN36" s="23"/>
      <c r="AO36" s="23"/>
      <c r="AP36" s="23"/>
      <c r="AQ36" s="23"/>
      <c r="AR36" s="23"/>
    </row>
    <row r="37" spans="1:45" s="7" customFormat="1" x14ac:dyDescent="0.2">
      <c r="A37" s="12"/>
      <c r="B37" s="12"/>
      <c r="C37" s="13"/>
      <c r="D37" s="12"/>
      <c r="E37" s="12"/>
      <c r="F37" s="12"/>
      <c r="G37" s="12"/>
      <c r="H37" s="46"/>
      <c r="I37" s="13"/>
      <c r="J37" s="13"/>
      <c r="K37" s="15">
        <f t="shared" ref="K37:K46" si="11">D37-E37+F37</f>
        <v>0</v>
      </c>
      <c r="L37">
        <f t="shared" ref="L37:L46" si="12">IF(K37-G37=0,0,"chyba")</f>
        <v>0</v>
      </c>
      <c r="M37" s="18"/>
      <c r="N37" s="21" t="e">
        <f t="shared" ref="N37:N46" si="13">J37/I37</f>
        <v>#DIV/0!</v>
      </c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3"/>
      <c r="AJ37" s="23"/>
      <c r="AK37" s="23"/>
      <c r="AL37" s="23"/>
      <c r="AM37" s="23"/>
      <c r="AN37" s="23"/>
      <c r="AO37" s="23"/>
      <c r="AP37" s="23"/>
      <c r="AQ37" s="23"/>
      <c r="AR37" s="23"/>
    </row>
    <row r="38" spans="1:45" s="7" customFormat="1" x14ac:dyDescent="0.2">
      <c r="A38" s="12"/>
      <c r="B38" s="12"/>
      <c r="C38" s="13"/>
      <c r="D38" s="12"/>
      <c r="E38" s="12"/>
      <c r="F38" s="12"/>
      <c r="G38" s="12"/>
      <c r="H38" s="46"/>
      <c r="I38" s="13"/>
      <c r="J38" s="13"/>
      <c r="K38" s="15">
        <f t="shared" si="11"/>
        <v>0</v>
      </c>
      <c r="L38">
        <f t="shared" si="12"/>
        <v>0</v>
      </c>
      <c r="M38" s="18"/>
      <c r="N38" s="21" t="e">
        <f t="shared" si="13"/>
        <v>#DIV/0!</v>
      </c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3"/>
      <c r="AJ38" s="23"/>
      <c r="AK38" s="23"/>
      <c r="AL38" s="23"/>
      <c r="AM38" s="23"/>
      <c r="AN38" s="23"/>
      <c r="AO38" s="23"/>
      <c r="AP38" s="23"/>
      <c r="AQ38" s="23"/>
      <c r="AR38" s="23"/>
    </row>
    <row r="39" spans="1:45" s="7" customFormat="1" x14ac:dyDescent="0.2">
      <c r="A39" s="12"/>
      <c r="B39" s="12"/>
      <c r="C39" s="13"/>
      <c r="D39" s="12"/>
      <c r="E39" s="12"/>
      <c r="F39" s="12"/>
      <c r="G39" s="12"/>
      <c r="H39" s="46"/>
      <c r="I39" s="13"/>
      <c r="J39" s="13"/>
      <c r="K39" s="15">
        <f t="shared" si="11"/>
        <v>0</v>
      </c>
      <c r="L39">
        <f t="shared" si="12"/>
        <v>0</v>
      </c>
      <c r="M39" s="18"/>
      <c r="N39" s="21" t="e">
        <f t="shared" si="13"/>
        <v>#DIV/0!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3"/>
      <c r="AJ39" s="23"/>
      <c r="AK39" s="23"/>
      <c r="AL39" s="23"/>
      <c r="AM39" s="23"/>
      <c r="AN39" s="23"/>
      <c r="AO39" s="23"/>
      <c r="AP39" s="23"/>
      <c r="AQ39" s="23"/>
      <c r="AR39" s="23"/>
    </row>
    <row r="40" spans="1:45" s="7" customFormat="1" x14ac:dyDescent="0.2">
      <c r="A40" s="12"/>
      <c r="B40" s="12"/>
      <c r="C40" s="13"/>
      <c r="D40" s="12"/>
      <c r="E40" s="12"/>
      <c r="F40" s="12"/>
      <c r="G40" s="12"/>
      <c r="H40" s="46"/>
      <c r="I40" s="13"/>
      <c r="J40" s="13"/>
      <c r="K40" s="15">
        <f t="shared" si="11"/>
        <v>0</v>
      </c>
      <c r="L40">
        <f t="shared" si="12"/>
        <v>0</v>
      </c>
      <c r="M40" s="18"/>
      <c r="N40" s="21" t="e">
        <f t="shared" si="13"/>
        <v>#DIV/0!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3"/>
      <c r="AJ40" s="23"/>
      <c r="AK40" s="23"/>
      <c r="AL40" s="23"/>
      <c r="AM40" s="23"/>
      <c r="AN40" s="23"/>
      <c r="AO40" s="23"/>
      <c r="AP40" s="23"/>
      <c r="AQ40" s="23"/>
      <c r="AR40" s="23"/>
    </row>
    <row r="41" spans="1:45" s="7" customFormat="1" x14ac:dyDescent="0.2">
      <c r="A41" s="12"/>
      <c r="B41" s="12"/>
      <c r="C41" s="13"/>
      <c r="D41" s="12"/>
      <c r="E41" s="12"/>
      <c r="F41" s="12"/>
      <c r="G41" s="12"/>
      <c r="H41" s="46"/>
      <c r="I41" s="13"/>
      <c r="J41" s="13"/>
      <c r="K41" s="15">
        <f t="shared" si="11"/>
        <v>0</v>
      </c>
      <c r="L41">
        <f t="shared" si="12"/>
        <v>0</v>
      </c>
      <c r="M41" s="18"/>
      <c r="N41" s="21" t="e">
        <f t="shared" si="13"/>
        <v>#DIV/0!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3"/>
      <c r="AJ41" s="23"/>
      <c r="AK41" s="23"/>
      <c r="AL41" s="23"/>
      <c r="AM41" s="23"/>
      <c r="AN41" s="23"/>
      <c r="AO41" s="23"/>
      <c r="AP41" s="23"/>
      <c r="AQ41" s="23"/>
      <c r="AR41" s="23"/>
    </row>
    <row r="42" spans="1:45" s="7" customFormat="1" x14ac:dyDescent="0.2">
      <c r="A42" s="12"/>
      <c r="B42" s="12"/>
      <c r="C42" s="13"/>
      <c r="D42" s="12"/>
      <c r="E42" s="12"/>
      <c r="F42" s="12"/>
      <c r="G42" s="12"/>
      <c r="H42" s="46"/>
      <c r="I42" s="13"/>
      <c r="J42" s="13"/>
      <c r="K42" s="15">
        <f t="shared" si="11"/>
        <v>0</v>
      </c>
      <c r="L42">
        <f t="shared" si="12"/>
        <v>0</v>
      </c>
      <c r="M42" s="18"/>
      <c r="N42" s="21" t="e">
        <f t="shared" si="13"/>
        <v>#DIV/0!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3"/>
      <c r="AJ42" s="23"/>
      <c r="AK42" s="23"/>
      <c r="AL42" s="23"/>
      <c r="AM42" s="23"/>
      <c r="AN42" s="23"/>
      <c r="AO42" s="23"/>
      <c r="AP42" s="23"/>
      <c r="AQ42" s="23"/>
      <c r="AR42" s="23"/>
    </row>
    <row r="43" spans="1:45" s="7" customFormat="1" x14ac:dyDescent="0.2">
      <c r="A43" s="12"/>
      <c r="B43" s="12"/>
      <c r="C43" s="13"/>
      <c r="D43" s="12"/>
      <c r="E43" s="12"/>
      <c r="F43" s="12"/>
      <c r="G43" s="12"/>
      <c r="H43" s="46"/>
      <c r="I43" s="13"/>
      <c r="J43" s="13"/>
      <c r="K43" s="15">
        <f t="shared" si="11"/>
        <v>0</v>
      </c>
      <c r="L43">
        <f t="shared" si="12"/>
        <v>0</v>
      </c>
      <c r="M43" s="18"/>
      <c r="N43" s="21" t="e">
        <f t="shared" si="13"/>
        <v>#DIV/0!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3"/>
      <c r="AJ43" s="23"/>
      <c r="AK43" s="23"/>
      <c r="AL43" s="23"/>
      <c r="AM43" s="23"/>
      <c r="AN43" s="23"/>
      <c r="AO43" s="23"/>
      <c r="AP43" s="23"/>
      <c r="AQ43" s="23"/>
      <c r="AR43" s="23"/>
    </row>
    <row r="44" spans="1:45" s="7" customFormat="1" x14ac:dyDescent="0.2">
      <c r="A44" s="12"/>
      <c r="B44" s="12"/>
      <c r="C44" s="13"/>
      <c r="D44" s="12"/>
      <c r="E44" s="12"/>
      <c r="F44" s="12"/>
      <c r="G44" s="12"/>
      <c r="H44" s="46"/>
      <c r="I44" s="13"/>
      <c r="J44" s="13"/>
      <c r="K44" s="15">
        <f t="shared" si="11"/>
        <v>0</v>
      </c>
      <c r="L44">
        <f t="shared" si="12"/>
        <v>0</v>
      </c>
      <c r="M44" s="18"/>
      <c r="N44" s="21" t="e">
        <f t="shared" si="13"/>
        <v>#DIV/0!</v>
      </c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3"/>
      <c r="AJ44" s="23"/>
      <c r="AK44" s="23"/>
      <c r="AL44" s="23"/>
      <c r="AM44" s="23"/>
      <c r="AN44" s="23"/>
      <c r="AO44" s="23"/>
      <c r="AP44" s="23"/>
      <c r="AQ44" s="23"/>
      <c r="AR44" s="23"/>
    </row>
    <row r="45" spans="1:45" s="7" customFormat="1" x14ac:dyDescent="0.2">
      <c r="A45" s="12"/>
      <c r="B45" s="12"/>
      <c r="C45" s="13"/>
      <c r="D45" s="12"/>
      <c r="E45" s="12"/>
      <c r="F45" s="12"/>
      <c r="G45" s="12"/>
      <c r="H45" s="46"/>
      <c r="I45" s="13"/>
      <c r="J45" s="13"/>
      <c r="K45" s="15">
        <f t="shared" si="11"/>
        <v>0</v>
      </c>
      <c r="L45">
        <f t="shared" si="12"/>
        <v>0</v>
      </c>
      <c r="M45" s="18"/>
      <c r="N45" s="21" t="e">
        <f t="shared" si="13"/>
        <v>#DIV/0!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3"/>
      <c r="AJ45" s="23"/>
      <c r="AK45" s="23"/>
      <c r="AL45" s="23"/>
      <c r="AM45" s="23"/>
      <c r="AN45" s="23"/>
      <c r="AO45" s="23"/>
      <c r="AP45" s="23"/>
      <c r="AQ45" s="23"/>
      <c r="AR45" s="23"/>
    </row>
    <row r="46" spans="1:45" s="7" customFormat="1" x14ac:dyDescent="0.2">
      <c r="A46" s="12"/>
      <c r="B46" s="12"/>
      <c r="C46" s="13"/>
      <c r="D46" s="12"/>
      <c r="E46" s="12"/>
      <c r="F46" s="12"/>
      <c r="G46" s="12"/>
      <c r="H46" s="46"/>
      <c r="I46" s="13"/>
      <c r="J46" s="13"/>
      <c r="K46" s="15">
        <f t="shared" si="11"/>
        <v>0</v>
      </c>
      <c r="L46">
        <f t="shared" si="12"/>
        <v>0</v>
      </c>
      <c r="M46" s="18"/>
      <c r="N46" s="21" t="e">
        <f t="shared" si="13"/>
        <v>#DIV/0!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3"/>
      <c r="AJ46" s="23"/>
      <c r="AK46" s="23"/>
      <c r="AL46" s="23"/>
      <c r="AM46" s="23"/>
      <c r="AN46" s="23"/>
      <c r="AO46" s="23"/>
      <c r="AP46" s="23"/>
      <c r="AQ46" s="23"/>
      <c r="AR46" s="23"/>
    </row>
    <row r="47" spans="1:45" ht="15.75" thickBot="1" x14ac:dyDescent="0.3">
      <c r="A47" s="12"/>
      <c r="B47" s="12"/>
      <c r="C47" s="13"/>
      <c r="D47" s="30"/>
      <c r="E47" s="12"/>
      <c r="F47" s="12"/>
      <c r="G47" s="12"/>
      <c r="H47" s="14"/>
      <c r="I47" s="36"/>
      <c r="J47" s="13"/>
      <c r="K47" s="15"/>
      <c r="M47" s="18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8"/>
    </row>
    <row r="48" spans="1:45" ht="15.75" thickBot="1" x14ac:dyDescent="0.3">
      <c r="A48" s="30" t="s">
        <v>18</v>
      </c>
      <c r="B48" s="31"/>
      <c r="C48" s="32"/>
      <c r="D48" s="42">
        <f>SUM(D9:D47)</f>
        <v>741</v>
      </c>
      <c r="E48" s="42">
        <f>SUM(E9:E47)</f>
        <v>86</v>
      </c>
      <c r="F48" s="42">
        <f>SUM(F9:F47)</f>
        <v>85</v>
      </c>
      <c r="G48" s="42">
        <f>SUM(G9:G47)</f>
        <v>740</v>
      </c>
      <c r="H48" s="42"/>
      <c r="I48" s="42">
        <f>SUM(I9:I47)</f>
        <v>1260</v>
      </c>
      <c r="J48" s="42">
        <f>SUM(J9:J47)</f>
        <v>762</v>
      </c>
      <c r="K48" s="15">
        <f>D48-E48+F48</f>
        <v>740</v>
      </c>
      <c r="L48">
        <f>IF(K48-G48=0,0,"chyba")</f>
        <v>0</v>
      </c>
      <c r="M48" s="18"/>
      <c r="N48" s="44">
        <f>J48/I48</f>
        <v>0.60476190476190472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4"/>
      <c r="AJ48" s="34"/>
      <c r="AK48" s="34"/>
      <c r="AL48" s="34"/>
      <c r="AM48" s="34"/>
      <c r="AN48" s="34"/>
      <c r="AO48" s="34"/>
      <c r="AP48" s="34"/>
      <c r="AQ48" s="34"/>
      <c r="AR48" s="35"/>
      <c r="AS48" s="41"/>
    </row>
    <row r="49" spans="3:45" ht="15" x14ac:dyDescent="0.25">
      <c r="C49" s="25"/>
      <c r="D49" s="26"/>
      <c r="E49" s="26"/>
      <c r="F49" s="27"/>
      <c r="G49" s="26"/>
      <c r="H49" s="43"/>
      <c r="I49" s="26"/>
      <c r="N49" s="37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41"/>
    </row>
    <row r="50" spans="3:45" x14ac:dyDescent="0.2">
      <c r="C50" s="26"/>
      <c r="D50" s="26"/>
      <c r="E50" s="26"/>
      <c r="F50" s="26"/>
      <c r="G50" s="26"/>
      <c r="H50" s="28"/>
      <c r="I50" s="26"/>
      <c r="N50" s="40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</row>
    <row r="51" spans="3:45" x14ac:dyDescent="0.2">
      <c r="C51" s="26"/>
      <c r="D51" s="26"/>
      <c r="E51" s="26"/>
      <c r="F51" s="26"/>
      <c r="G51" s="26"/>
      <c r="H51" s="28"/>
      <c r="I51" s="26"/>
      <c r="N51" s="40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</row>
    <row r="52" spans="3:45" x14ac:dyDescent="0.2">
      <c r="C52" s="26"/>
      <c r="D52" s="26"/>
      <c r="E52" s="26"/>
      <c r="F52" s="26"/>
      <c r="G52" s="26"/>
      <c r="H52" s="28"/>
      <c r="I52" s="26"/>
    </row>
    <row r="53" spans="3:45" x14ac:dyDescent="0.2">
      <c r="C53" s="26"/>
      <c r="D53" s="26"/>
      <c r="E53" s="26"/>
      <c r="F53" s="26"/>
      <c r="G53" s="26"/>
      <c r="H53" s="28"/>
      <c r="I53" s="26"/>
    </row>
    <row r="54" spans="3:45" x14ac:dyDescent="0.2">
      <c r="C54" s="26"/>
      <c r="E54" s="26"/>
      <c r="F54" s="26"/>
      <c r="G54" s="26"/>
      <c r="H54" s="27"/>
      <c r="I54" s="26"/>
    </row>
    <row r="55" spans="3:45" x14ac:dyDescent="0.2">
      <c r="H55" s="29"/>
    </row>
  </sheetData>
  <phoneticPr fontId="0" type="noConversion"/>
  <conditionalFormatting sqref="AI9:AR49">
    <cfRule type="expression" dxfId="1" priority="1" stopIfTrue="1">
      <formula>($J9/$I9)&gt;AI$8</formula>
    </cfRule>
  </conditionalFormatting>
  <conditionalFormatting sqref="O9:AH49">
    <cfRule type="expression" dxfId="0" priority="2" stopIfTrue="1">
      <formula>($J9/$I9)&gt;=O$8</formula>
    </cfRule>
  </conditionalFormatting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časové ZC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tabulka pro PP</dc:title>
  <dc:creator>Tomáš Prousek</dc:creator>
  <cp:lastModifiedBy>Pavel Chour</cp:lastModifiedBy>
  <cp:lastPrinted>2007-07-16T08:42:13Z</cp:lastPrinted>
  <dcterms:created xsi:type="dcterms:W3CDTF">1999-11-19T12:51:51Z</dcterms:created>
  <dcterms:modified xsi:type="dcterms:W3CDTF">2014-11-21T20:49:13Z</dcterms:modified>
</cp:coreProperties>
</file>