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9" activeTab="0"/>
  </bookViews>
  <sheets>
    <sheet name="časové DC" sheetId="1" r:id="rId1"/>
    <sheet name="linkové ZC" sheetId="2" state="hidden" r:id="rId2"/>
  </sheets>
  <definedNames>
    <definedName name="_xlnm._FilterDatabase" localSheetId="0">'časové DC'!$A$8:$L$21</definedName>
    <definedName name="_xlnm._FilterDatabase" localSheetId="1">'linkové ZC'!$A$8:$L$65</definedName>
    <definedName name="_xlnm._FilterDatabase_1">'časové DC'!$A$8:$L$21</definedName>
    <definedName name="_xlnm._FilterDatabase_1_1">'linkové ZC'!$A$8:$L$65</definedName>
  </definedNames>
  <calcPr fullCalcOnLoad="1"/>
</workbook>
</file>

<file path=xl/sharedStrings.xml><?xml version="1.0" encoding="utf-8"?>
<sst xmlns="http://schemas.openxmlformats.org/spreadsheetml/2006/main" count="179" uniqueCount="144">
  <si>
    <t xml:space="preserve">PROFIL: </t>
  </si>
  <si>
    <t>Divoká Šárka</t>
  </si>
  <si>
    <t>DRUH:</t>
  </si>
  <si>
    <t>Bus</t>
  </si>
  <si>
    <t>SMĚR:</t>
  </si>
  <si>
    <t>do centra</t>
  </si>
  <si>
    <t xml:space="preserve">Linky : </t>
  </si>
  <si>
    <t>191, 225, 300, 322, 323, 330, 399</t>
  </si>
  <si>
    <t xml:space="preserve"> </t>
  </si>
  <si>
    <t>DATUM:</t>
  </si>
  <si>
    <t>3. listopadu 2017</t>
  </si>
  <si>
    <t>OBDOBÍ:</t>
  </si>
  <si>
    <t>6:30 – 8:45</t>
  </si>
  <si>
    <r>
      <t xml:space="preserve">Typ vozů: </t>
    </r>
    <r>
      <rPr>
        <sz val="11"/>
        <rFont val="Arial CE"/>
        <family val="2"/>
      </rPr>
      <t>1 - stadardní vůz, 4 – kloubový vůz</t>
    </r>
  </si>
  <si>
    <t>Jméno sčítače: Martin Chour</t>
  </si>
  <si>
    <t>linka</t>
  </si>
  <si>
    <t>poř.</t>
  </si>
  <si>
    <t>typ vozu</t>
  </si>
  <si>
    <t>příjezd</t>
  </si>
  <si>
    <t>výstup</t>
  </si>
  <si>
    <t>nástup</t>
  </si>
  <si>
    <t>odjezd</t>
  </si>
  <si>
    <t>čas odjezd</t>
  </si>
  <si>
    <t>nabídka</t>
  </si>
  <si>
    <t>poptávka maxprofil</t>
  </si>
  <si>
    <t>kontrola</t>
  </si>
  <si>
    <t>6:35/6:25</t>
  </si>
  <si>
    <t>6:37/6:35</t>
  </si>
  <si>
    <t>6:37/6:38</t>
  </si>
  <si>
    <t>6:39/6:39</t>
  </si>
  <si>
    <t>6:39/6:35</t>
  </si>
  <si>
    <t>6:44/6:44</t>
  </si>
  <si>
    <t>6:45/6:40</t>
  </si>
  <si>
    <t>6:45/6:43</t>
  </si>
  <si>
    <t>6:47/6:47</t>
  </si>
  <si>
    <t>6:49/6:49</t>
  </si>
  <si>
    <t>6:51/6:50</t>
  </si>
  <si>
    <t>6:52/6:51</t>
  </si>
  <si>
    <t>6:53/6:47</t>
  </si>
  <si>
    <t>6:54/6:54</t>
  </si>
  <si>
    <t>6:55/6:55</t>
  </si>
  <si>
    <t>6:58/6:55</t>
  </si>
  <si>
    <t>7:00/6:55</t>
  </si>
  <si>
    <t>7:00/6:59</t>
  </si>
  <si>
    <t>7:04/7:04</t>
  </si>
  <si>
    <t>7:06/7:02</t>
  </si>
  <si>
    <t>7:08/7:07</t>
  </si>
  <si>
    <t>7:09/7:02</t>
  </si>
  <si>
    <t>7:09/7:08</t>
  </si>
  <si>
    <t>7:11/7:09</t>
  </si>
  <si>
    <t>7:13/7:12</t>
  </si>
  <si>
    <t>7:14/7:10</t>
  </si>
  <si>
    <t>7:14/7:13</t>
  </si>
  <si>
    <t>7:14/7:14</t>
  </si>
  <si>
    <t>7:16/7:10 pos.</t>
  </si>
  <si>
    <t>7:24/7:19</t>
  </si>
  <si>
    <t>7:25/7:17</t>
  </si>
  <si>
    <t>7:25/7:24</t>
  </si>
  <si>
    <t>7:25/7:20</t>
  </si>
  <si>
    <t>7:26/7:20</t>
  </si>
  <si>
    <t>7:30/7:29</t>
  </si>
  <si>
    <t>7:30/7:26</t>
  </si>
  <si>
    <t>7:34/7:34</t>
  </si>
  <si>
    <t>7:33/7:32</t>
  </si>
  <si>
    <t>7:34/7:25</t>
  </si>
  <si>
    <t>7:35/7:33</t>
  </si>
  <si>
    <t>7:39/7:35</t>
  </si>
  <si>
    <t>7:40/7:35</t>
  </si>
  <si>
    <t>7:40/7:39</t>
  </si>
  <si>
    <t>7:44/7:40</t>
  </si>
  <si>
    <t>7:44/7:44</t>
  </si>
  <si>
    <t>7:45/7:45</t>
  </si>
  <si>
    <t>7:49/7:47</t>
  </si>
  <si>
    <t>7:50/7:50</t>
  </si>
  <si>
    <t>7:52/7:52</t>
  </si>
  <si>
    <t>7:54/7:51</t>
  </si>
  <si>
    <t>7:56/7:56</t>
  </si>
  <si>
    <t>7:56/7:52</t>
  </si>
  <si>
    <t>7:58/7:57</t>
  </si>
  <si>
    <t>8:02/7:58</t>
  </si>
  <si>
    <t>8:03/8:02</t>
  </si>
  <si>
    <t>8:05/8:03</t>
  </si>
  <si>
    <t>8:09/8:08</t>
  </si>
  <si>
    <t>8:11/8:09</t>
  </si>
  <si>
    <t>8:15/8:12</t>
  </si>
  <si>
    <t>8:17/8:07</t>
  </si>
  <si>
    <t>8:18/8:16</t>
  </si>
  <si>
    <t>8:18/8:15</t>
  </si>
  <si>
    <t>8:21/8:18</t>
  </si>
  <si>
    <t>8:23/8:21</t>
  </si>
  <si>
    <t>8:25/8:24</t>
  </si>
  <si>
    <t>8:27/8:27</t>
  </si>
  <si>
    <t>8:31/8:25</t>
  </si>
  <si>
    <t>8:32/8:27</t>
  </si>
  <si>
    <t>8:33/8:32</t>
  </si>
  <si>
    <t>8:34/8:32</t>
  </si>
  <si>
    <t>8:34/8:34</t>
  </si>
  <si>
    <t>8:40/8:40</t>
  </si>
  <si>
    <t>8:42/8:40</t>
  </si>
  <si>
    <t>8:45/8:42</t>
  </si>
  <si>
    <t>8:47/8:38</t>
  </si>
  <si>
    <t>suma</t>
  </si>
  <si>
    <t>VOZOVNA STŘEŠOVICE</t>
  </si>
  <si>
    <t>T r a m, B u s</t>
  </si>
  <si>
    <t>z centra</t>
  </si>
  <si>
    <t>1, 18, 25, 56, 57, 143, 174, 180</t>
  </si>
  <si>
    <t>pátek 24. května 2013</t>
  </si>
  <si>
    <t>04:30 - 06:00</t>
  </si>
  <si>
    <t xml:space="preserve">POČASÍ: </t>
  </si>
  <si>
    <t>oblačno 6°C</t>
  </si>
  <si>
    <r>
      <t>Typ vozů:</t>
    </r>
    <r>
      <rPr>
        <sz val="11"/>
        <rFont val="Arial CE"/>
        <family val="2"/>
      </rPr>
      <t xml:space="preserve"> 7 - 1xT, 8 - 2xT, 9 - KT8, 14T, 15T</t>
    </r>
  </si>
  <si>
    <t>4,48</t>
  </si>
  <si>
    <t>5,00</t>
  </si>
  <si>
    <t>5,14</t>
  </si>
  <si>
    <t>5,28</t>
  </si>
  <si>
    <t>5,34</t>
  </si>
  <si>
    <t>5,49</t>
  </si>
  <si>
    <t>5,51</t>
  </si>
  <si>
    <t>5,57</t>
  </si>
  <si>
    <t>4,39</t>
  </si>
  <si>
    <t>5,05</t>
  </si>
  <si>
    <t>5,26</t>
  </si>
  <si>
    <t>5,38</t>
  </si>
  <si>
    <t>5,43</t>
  </si>
  <si>
    <t>5,55</t>
  </si>
  <si>
    <t>4,34</t>
  </si>
  <si>
    <t>4,54</t>
  </si>
  <si>
    <t>5,03</t>
  </si>
  <si>
    <t>5,17</t>
  </si>
  <si>
    <t>5,24</t>
  </si>
  <si>
    <t>5,44</t>
  </si>
  <si>
    <t>5,54</t>
  </si>
  <si>
    <t>5,58</t>
  </si>
  <si>
    <t>4,56</t>
  </si>
  <si>
    <t>5,16</t>
  </si>
  <si>
    <t>5,33</t>
  </si>
  <si>
    <t>5,50</t>
  </si>
  <si>
    <t>4,44</t>
  </si>
  <si>
    <t>5,04</t>
  </si>
  <si>
    <t>5,22</t>
  </si>
  <si>
    <t>5,36</t>
  </si>
  <si>
    <t>5,52</t>
  </si>
  <si>
    <t>5,59</t>
  </si>
  <si>
    <t>5,35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</si>
</sst>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%"/>
    <numFmt numFmtId="167" formatCode="MMM/YY"/>
    <numFmt numFmtId="168" formatCode="0.00"/>
  </numFmts>
  <fonts count="9">
    <font>
      <sz val="10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9"/>
      <name val="Arial CE"/>
      <family val="2"/>
    </font>
    <font>
      <sz val="11"/>
      <color indexed="8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1" fillId="0" borderId="0">
      <alignment/>
      <protection/>
    </xf>
    <xf numFmtId="164" fontId="1" fillId="0" borderId="0">
      <alignment/>
      <protection/>
    </xf>
  </cellStyleXfs>
  <cellXfs count="67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>
      <alignment/>
      <protection/>
    </xf>
    <xf numFmtId="166" fontId="1" fillId="0" borderId="0" xfId="20" applyNumberFormat="1" applyFill="1">
      <alignment/>
      <protection/>
    </xf>
    <xf numFmtId="164" fontId="2" fillId="0" borderId="0" xfId="20" applyFont="1" applyAlignment="1">
      <alignment horizontal="left"/>
      <protection/>
    </xf>
    <xf numFmtId="164" fontId="3" fillId="0" borderId="0" xfId="20" applyFont="1">
      <alignment/>
      <protection/>
    </xf>
    <xf numFmtId="164" fontId="1" fillId="0" borderId="0" xfId="20" applyAlignment="1">
      <alignment horizontal="right"/>
      <protection/>
    </xf>
    <xf numFmtId="164" fontId="1" fillId="0" borderId="0" xfId="20" applyFont="1" applyAlignment="1">
      <alignment horizontal="left"/>
      <protection/>
    </xf>
    <xf numFmtId="167" fontId="1" fillId="0" borderId="0" xfId="20" applyNumberFormat="1" applyFont="1">
      <alignment/>
      <protection/>
    </xf>
    <xf numFmtId="164" fontId="2" fillId="0" borderId="0" xfId="20" applyFont="1">
      <alignment/>
      <protection/>
    </xf>
    <xf numFmtId="164" fontId="2" fillId="0" borderId="1" xfId="20" applyFont="1" applyBorder="1" applyAlignment="1">
      <alignment horizontal="center" vertical="center" wrapText="1"/>
      <protection/>
    </xf>
    <xf numFmtId="164" fontId="2" fillId="0" borderId="2" xfId="20" applyFont="1" applyBorder="1" applyAlignment="1">
      <alignment horizontal="center" vertical="center" wrapText="1"/>
      <protection/>
    </xf>
    <xf numFmtId="165" fontId="2" fillId="0" borderId="2" xfId="20" applyNumberFormat="1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center" wrapText="1"/>
      <protection/>
    </xf>
    <xf numFmtId="164" fontId="5" fillId="0" borderId="0" xfId="20" applyFont="1" applyAlignment="1">
      <alignment horizontal="right" vertical="center" wrapText="1"/>
      <protection/>
    </xf>
    <xf numFmtId="168" fontId="1" fillId="0" borderId="0" xfId="20" applyNumberFormat="1">
      <alignment/>
      <protection/>
    </xf>
    <xf numFmtId="168" fontId="6" fillId="0" borderId="0" xfId="20" applyNumberFormat="1" applyFont="1" applyFill="1">
      <alignment/>
      <protection/>
    </xf>
    <xf numFmtId="166" fontId="5" fillId="0" borderId="0" xfId="19" applyFont="1" applyFill="1" applyBorder="1" applyAlignment="1" applyProtection="1">
      <alignment horizontal="center" vertical="top" textRotation="90" shrinkToFit="1"/>
      <protection/>
    </xf>
    <xf numFmtId="164" fontId="1" fillId="0" borderId="4" xfId="20" applyFont="1" applyBorder="1" applyAlignment="1">
      <alignment horizontal="center"/>
      <protection/>
    </xf>
    <xf numFmtId="164" fontId="7" fillId="0" borderId="4" xfId="20" applyFont="1" applyFill="1" applyBorder="1" applyAlignment="1">
      <alignment horizontal="center"/>
      <protection/>
    </xf>
    <xf numFmtId="164" fontId="1" fillId="0" borderId="4" xfId="20" applyFont="1" applyBorder="1" applyAlignment="1">
      <alignment horizontal="center" vertical="top" wrapText="1"/>
      <protection/>
    </xf>
    <xf numFmtId="165" fontId="1" fillId="0" borderId="4" xfId="20" applyNumberFormat="1" applyFont="1" applyBorder="1" applyAlignment="1">
      <alignment horizontal="center" vertical="center" wrapText="1"/>
      <protection/>
    </xf>
    <xf numFmtId="164" fontId="1" fillId="0" borderId="0" xfId="20" applyFont="1" applyBorder="1">
      <alignment/>
      <protection/>
    </xf>
    <xf numFmtId="164" fontId="1" fillId="0" borderId="0" xfId="20" applyAlignment="1">
      <alignment vertical="center" wrapText="1"/>
      <protection/>
    </xf>
    <xf numFmtId="166" fontId="5" fillId="0" borderId="5" xfId="20" applyNumberFormat="1" applyFont="1" applyFill="1" applyBorder="1">
      <alignment/>
      <protection/>
    </xf>
    <xf numFmtId="166" fontId="5" fillId="2" borderId="5" xfId="20" applyNumberFormat="1" applyFont="1" applyFill="1" applyBorder="1">
      <alignment/>
      <protection/>
    </xf>
    <xf numFmtId="166" fontId="5" fillId="2" borderId="5" xfId="0" applyNumberFormat="1" applyFont="1" applyFill="1" applyBorder="1" applyAlignment="1">
      <alignment/>
    </xf>
    <xf numFmtId="166" fontId="5" fillId="3" borderId="5" xfId="20" applyNumberFormat="1" applyFont="1" applyFill="1" applyBorder="1">
      <alignment/>
      <protection/>
    </xf>
    <xf numFmtId="166" fontId="5" fillId="3" borderId="5" xfId="0" applyNumberFormat="1" applyFont="1" applyFill="1" applyBorder="1" applyAlignment="1">
      <alignment/>
    </xf>
    <xf numFmtId="166" fontId="5" fillId="4" borderId="5" xfId="20" applyNumberFormat="1" applyFont="1" applyFill="1" applyBorder="1">
      <alignment/>
      <protection/>
    </xf>
    <xf numFmtId="166" fontId="5" fillId="4" borderId="5" xfId="0" applyNumberFormat="1" applyFont="1" applyFill="1" applyBorder="1" applyAlignment="1">
      <alignment/>
    </xf>
    <xf numFmtId="168" fontId="2" fillId="0" borderId="0" xfId="20" applyNumberFormat="1" applyFont="1">
      <alignment/>
      <protection/>
    </xf>
    <xf numFmtId="166" fontId="5" fillId="5" borderId="5" xfId="20" applyNumberFormat="1" applyFont="1" applyFill="1" applyBorder="1">
      <alignment/>
      <protection/>
    </xf>
    <xf numFmtId="166" fontId="5" fillId="5" borderId="5" xfId="0" applyNumberFormat="1" applyFont="1" applyFill="1" applyBorder="1" applyAlignment="1">
      <alignment/>
    </xf>
    <xf numFmtId="164" fontId="2" fillId="0" borderId="6" xfId="20" applyFont="1" applyBorder="1" applyAlignment="1">
      <alignment horizontal="center"/>
      <protection/>
    </xf>
    <xf numFmtId="164" fontId="2" fillId="0" borderId="6" xfId="20" applyFont="1" applyBorder="1">
      <alignment/>
      <protection/>
    </xf>
    <xf numFmtId="164" fontId="2" fillId="0" borderId="6" xfId="20" applyFont="1" applyBorder="1" applyAlignment="1">
      <alignment horizontal="center" vertical="top" wrapText="1"/>
      <protection/>
    </xf>
    <xf numFmtId="166" fontId="8" fillId="0" borderId="7" xfId="20" applyNumberFormat="1" applyFont="1" applyFill="1" applyBorder="1">
      <alignment/>
      <protection/>
    </xf>
    <xf numFmtId="166" fontId="5" fillId="2" borderId="8" xfId="20" applyNumberFormat="1" applyFont="1" applyFill="1" applyBorder="1">
      <alignment/>
      <protection/>
    </xf>
    <xf numFmtId="166" fontId="5" fillId="2" borderId="8" xfId="0" applyNumberFormat="1" applyFont="1" applyFill="1" applyBorder="1" applyAlignment="1">
      <alignment/>
    </xf>
    <xf numFmtId="166" fontId="5" fillId="4" borderId="8" xfId="20" applyNumberFormat="1" applyFont="1" applyFill="1" applyBorder="1">
      <alignment/>
      <protection/>
    </xf>
    <xf numFmtId="166" fontId="5" fillId="4" borderId="8" xfId="0" applyNumberFormat="1" applyFont="1" applyFill="1" applyBorder="1" applyAlignment="1">
      <alignment/>
    </xf>
    <xf numFmtId="166" fontId="5" fillId="4" borderId="9" xfId="20" applyNumberFormat="1" applyFont="1" applyFill="1" applyBorder="1">
      <alignment/>
      <protection/>
    </xf>
    <xf numFmtId="164" fontId="2" fillId="0" borderId="4" xfId="20" applyFont="1" applyBorder="1" applyAlignment="1">
      <alignment horizontal="center"/>
      <protection/>
    </xf>
    <xf numFmtId="168" fontId="1" fillId="0" borderId="4" xfId="20" applyNumberFormat="1" applyFont="1" applyBorder="1" applyAlignment="1">
      <alignment horizontal="center" vertical="top" wrapText="1"/>
      <protection/>
    </xf>
    <xf numFmtId="164" fontId="1" fillId="0" borderId="4" xfId="20" applyBorder="1">
      <alignment/>
      <protection/>
    </xf>
    <xf numFmtId="166" fontId="5" fillId="0" borderId="0" xfId="20" applyNumberFormat="1" applyFont="1" applyFill="1" applyBorder="1">
      <alignment/>
      <protection/>
    </xf>
    <xf numFmtId="166" fontId="5" fillId="0" borderId="0" xfId="0" applyNumberFormat="1" applyFont="1" applyFill="1" applyBorder="1" applyAlignment="1">
      <alignment/>
    </xf>
    <xf numFmtId="164" fontId="1" fillId="0" borderId="0" xfId="20" applyFill="1">
      <alignment/>
      <protection/>
    </xf>
    <xf numFmtId="164" fontId="2" fillId="0" borderId="4" xfId="20" applyFont="1" applyBorder="1">
      <alignment/>
      <protection/>
    </xf>
    <xf numFmtId="164" fontId="2" fillId="0" borderId="4" xfId="20" applyFont="1" applyBorder="1" applyAlignment="1">
      <alignment horizontal="center" vertical="top" wrapText="1"/>
      <protection/>
    </xf>
    <xf numFmtId="166" fontId="8" fillId="0" borderId="10" xfId="20" applyNumberFormat="1" applyFont="1" applyFill="1" applyBorder="1">
      <alignment/>
      <protection/>
    </xf>
    <xf numFmtId="166" fontId="5" fillId="2" borderId="11" xfId="20" applyNumberFormat="1" applyFont="1" applyFill="1" applyBorder="1">
      <alignment/>
      <protection/>
    </xf>
    <xf numFmtId="166" fontId="5" fillId="2" borderId="11" xfId="0" applyNumberFormat="1" applyFont="1" applyFill="1" applyBorder="1" applyAlignment="1">
      <alignment/>
    </xf>
    <xf numFmtId="166" fontId="5" fillId="4" borderId="11" xfId="20" applyNumberFormat="1" applyFont="1" applyFill="1" applyBorder="1">
      <alignment/>
      <protection/>
    </xf>
    <xf numFmtId="166" fontId="5" fillId="4" borderId="11" xfId="0" applyNumberFormat="1" applyFont="1" applyFill="1" applyBorder="1" applyAlignment="1">
      <alignment/>
    </xf>
    <xf numFmtId="166" fontId="5" fillId="4" borderId="12" xfId="20" applyNumberFormat="1" applyFont="1" applyFill="1" applyBorder="1">
      <alignment/>
      <protection/>
    </xf>
    <xf numFmtId="164" fontId="1" fillId="0" borderId="0" xfId="20" applyFill="1" applyBorder="1">
      <alignment/>
      <protection/>
    </xf>
    <xf numFmtId="164" fontId="1" fillId="0" borderId="0" xfId="20" applyFont="1" applyBorder="1" applyAlignment="1">
      <alignment horizontal="center" vertical="top" wrapText="1"/>
      <protection/>
    </xf>
    <xf numFmtId="164" fontId="1" fillId="0" borderId="0" xfId="20" applyBorder="1">
      <alignment/>
      <protection/>
    </xf>
    <xf numFmtId="164" fontId="1" fillId="0" borderId="0" xfId="20" applyFont="1" applyBorder="1" applyAlignment="1">
      <alignment horizontal="center"/>
      <protection/>
    </xf>
    <xf numFmtId="164" fontId="2" fillId="0" borderId="0" xfId="20" applyFont="1" applyBorder="1" applyAlignment="1">
      <alignment horizontal="center"/>
      <protection/>
    </xf>
    <xf numFmtId="166" fontId="8" fillId="0" borderId="0" xfId="20" applyNumberFormat="1" applyFont="1" applyFill="1" applyBorder="1">
      <alignment/>
      <protection/>
    </xf>
    <xf numFmtId="166" fontId="5" fillId="4" borderId="12" xfId="0" applyNumberFormat="1" applyFont="1" applyFill="1" applyBorder="1" applyAlignment="1">
      <alignment/>
    </xf>
    <xf numFmtId="168" fontId="1" fillId="0" borderId="0" xfId="20" applyNumberFormat="1" applyFont="1" applyBorder="1" applyAlignment="1">
      <alignment horizontal="center" vertical="top" wrapText="1"/>
      <protection/>
    </xf>
    <xf numFmtId="166" fontId="1" fillId="0" borderId="0" xfId="20" applyNumberFormat="1" applyFill="1" applyBorder="1">
      <alignment/>
      <protection/>
    </xf>
    <xf numFmtId="165" fontId="1" fillId="0" borderId="0" xfId="20" applyNumberForma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2">
    <dxf>
      <font>
        <b val="0"/>
        <color rgb="FFFFFFC0"/>
      </font>
      <fill>
        <patternFill patternType="solid">
          <fgColor rgb="FF0066CC"/>
          <bgColor rgb="FF3366FF"/>
        </patternFill>
      </fill>
      <border/>
    </dxf>
    <dxf>
      <font>
        <b val="0"/>
        <color rgb="FFFFFFC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7"/>
  <sheetViews>
    <sheetView showGridLines="0" tabSelected="1" workbookViewId="0" topLeftCell="A1">
      <selection activeCell="I8" sqref="I8"/>
    </sheetView>
  </sheetViews>
  <sheetFormatPr defaultColWidth="9.140625" defaultRowHeight="12.75"/>
  <cols>
    <col min="1" max="1" width="6.28125" style="1" customWidth="1"/>
    <col min="2" max="2" width="7.00390625" style="1" customWidth="1"/>
    <col min="3" max="3" width="6.8515625" style="1" customWidth="1"/>
    <col min="4" max="4" width="8.28125" style="1" customWidth="1"/>
    <col min="5" max="7" width="7.7109375" style="1" customWidth="1"/>
    <col min="8" max="8" width="16.140625" style="2" customWidth="1"/>
    <col min="9" max="10" width="9.00390625" style="1" customWidth="1"/>
    <col min="11" max="12" width="0" style="1" hidden="1" customWidth="1"/>
    <col min="13" max="14" width="3.421875" style="1" customWidth="1"/>
    <col min="15" max="15" width="5.421875" style="1" customWidth="1"/>
    <col min="16" max="16" width="3.57421875" style="1" customWidth="1"/>
    <col min="17" max="17" width="5.28125" style="3" customWidth="1"/>
    <col min="18" max="47" width="3.57421875" style="1" customWidth="1"/>
    <col min="48" max="16384" width="9.421875" style="0" customWidth="1"/>
  </cols>
  <sheetData>
    <row r="1" spans="1:11" ht="12.75">
      <c r="A1" s="4" t="s">
        <v>0</v>
      </c>
      <c r="C1" s="5" t="s">
        <v>1</v>
      </c>
      <c r="H1" s="6"/>
      <c r="I1" s="6" t="s">
        <v>2</v>
      </c>
      <c r="J1" s="2" t="s">
        <v>3</v>
      </c>
      <c r="K1" s="2"/>
    </row>
    <row r="2" spans="1:11" ht="12.75">
      <c r="A2" s="7" t="s">
        <v>4</v>
      </c>
      <c r="C2" s="1" t="s">
        <v>5</v>
      </c>
      <c r="H2" s="6"/>
      <c r="I2" s="6" t="s">
        <v>6</v>
      </c>
      <c r="J2" s="7" t="s">
        <v>7</v>
      </c>
      <c r="K2" s="7"/>
    </row>
    <row r="3" spans="1:8" ht="12.75">
      <c r="A3" s="7" t="s">
        <v>8</v>
      </c>
      <c r="H3" s="2" t="s">
        <v>8</v>
      </c>
    </row>
    <row r="4" spans="1:9" ht="12.75">
      <c r="A4" s="7" t="s">
        <v>9</v>
      </c>
      <c r="C4" s="8" t="s">
        <v>10</v>
      </c>
      <c r="H4" s="6" t="s">
        <v>11</v>
      </c>
      <c r="I4" s="1" t="s">
        <v>12</v>
      </c>
    </row>
    <row r="6" spans="1:8" ht="12.75">
      <c r="A6" s="9" t="s">
        <v>13</v>
      </c>
      <c r="H6" s="2" t="s">
        <v>14</v>
      </c>
    </row>
    <row r="8" spans="1:47" ht="12.75">
      <c r="A8" s="10" t="s">
        <v>15</v>
      </c>
      <c r="B8" s="11" t="s">
        <v>16</v>
      </c>
      <c r="C8" s="11" t="s">
        <v>17</v>
      </c>
      <c r="D8" s="11" t="s">
        <v>18</v>
      </c>
      <c r="E8" s="11" t="s">
        <v>19</v>
      </c>
      <c r="F8" s="11" t="s">
        <v>20</v>
      </c>
      <c r="G8" s="11" t="s">
        <v>21</v>
      </c>
      <c r="H8" s="12" t="s">
        <v>22</v>
      </c>
      <c r="I8" s="11" t="s">
        <v>23</v>
      </c>
      <c r="J8" s="13" t="s">
        <v>24</v>
      </c>
      <c r="K8" s="14" t="s">
        <v>25</v>
      </c>
      <c r="L8" s="14" t="s">
        <v>25</v>
      </c>
      <c r="M8" s="14"/>
      <c r="N8" s="14"/>
      <c r="O8" s="14"/>
      <c r="P8" s="15"/>
      <c r="Q8" s="16">
        <v>0.05</v>
      </c>
      <c r="R8" s="17">
        <v>0.05</v>
      </c>
      <c r="S8" s="17">
        <f>R8+$Q8</f>
        <v>0.1</v>
      </c>
      <c r="T8" s="17">
        <f>S8+$Q8</f>
        <v>0.15000000000000002</v>
      </c>
      <c r="U8" s="17">
        <f>T8+$Q8</f>
        <v>0.2</v>
      </c>
      <c r="V8" s="17">
        <f>U8+$Q8</f>
        <v>0.25</v>
      </c>
      <c r="W8" s="17">
        <f>V8+$Q8</f>
        <v>0.3</v>
      </c>
      <c r="X8" s="17">
        <f>W8+$Q8</f>
        <v>0.35</v>
      </c>
      <c r="Y8" s="17">
        <f>X8+$Q8</f>
        <v>0.39999999999999997</v>
      </c>
      <c r="Z8" s="17">
        <f>Y8+$Q8</f>
        <v>0.44999999999999996</v>
      </c>
      <c r="AA8" s="17">
        <f>Z8+$Q8</f>
        <v>0.49999999999999994</v>
      </c>
      <c r="AB8" s="17">
        <f>AA8+$Q8</f>
        <v>0.5499999999999999</v>
      </c>
      <c r="AC8" s="17">
        <f>AB8+$Q8</f>
        <v>0.6</v>
      </c>
      <c r="AD8" s="17">
        <f>AC8+$Q8</f>
        <v>0.65</v>
      </c>
      <c r="AE8" s="17">
        <f>AD8+$Q8</f>
        <v>0.7000000000000001</v>
      </c>
      <c r="AF8" s="17">
        <f>AE8+$Q8</f>
        <v>0.7500000000000001</v>
      </c>
      <c r="AG8" s="17">
        <f>AF8+$Q8</f>
        <v>0.8000000000000002</v>
      </c>
      <c r="AH8" s="17">
        <f>AG8+$Q8</f>
        <v>0.8500000000000002</v>
      </c>
      <c r="AI8" s="17">
        <f>AH8+$Q8</f>
        <v>0.9000000000000002</v>
      </c>
      <c r="AJ8" s="17">
        <f>AI8+$Q8</f>
        <v>0.9500000000000003</v>
      </c>
      <c r="AK8" s="17">
        <f>AJ8+$Q8</f>
        <v>1.0000000000000002</v>
      </c>
      <c r="AL8" s="17">
        <f>AK8+$Q8</f>
        <v>1.0500000000000003</v>
      </c>
      <c r="AM8" s="17">
        <f>AL8+$Q8</f>
        <v>1.1000000000000003</v>
      </c>
      <c r="AN8" s="17">
        <f>AM8+$Q8</f>
        <v>1.1500000000000004</v>
      </c>
      <c r="AO8" s="17">
        <f>AN8+$Q8</f>
        <v>1.2000000000000004</v>
      </c>
      <c r="AP8" s="17">
        <f>AO8+$Q8</f>
        <v>1.2500000000000004</v>
      </c>
      <c r="AQ8" s="17">
        <f>AP8+$Q8</f>
        <v>1.3000000000000005</v>
      </c>
      <c r="AR8" s="17">
        <f>AQ8+$Q8</f>
        <v>1.3500000000000005</v>
      </c>
      <c r="AS8" s="17">
        <f>AR8+$Q8</f>
        <v>1.4000000000000006</v>
      </c>
      <c r="AT8" s="17">
        <f>AS8+$Q8</f>
        <v>1.4500000000000006</v>
      </c>
      <c r="AU8" s="17">
        <f>AT8+$Q8</f>
        <v>1.5000000000000007</v>
      </c>
    </row>
    <row r="9" spans="1:47" ht="12.75">
      <c r="A9" s="18">
        <v>322</v>
      </c>
      <c r="B9" s="19"/>
      <c r="C9" s="20">
        <v>1</v>
      </c>
      <c r="D9" s="20">
        <v>16</v>
      </c>
      <c r="E9" s="18">
        <v>0</v>
      </c>
      <c r="F9" s="18">
        <v>0</v>
      </c>
      <c r="G9" s="18">
        <f>D9-E9+F9</f>
        <v>16</v>
      </c>
      <c r="H9" s="21" t="s">
        <v>26</v>
      </c>
      <c r="I9" s="20">
        <f>IF(C9=1,60,IF(C9=4,90,IF(C9=5,90,IF(C9=6,30,IF(C9=7,70,IF(C9=8,140,IF(C9=9,130,140)))))))</f>
        <v>60</v>
      </c>
      <c r="J9" s="20">
        <f>MAX(D9,G9)</f>
        <v>16</v>
      </c>
      <c r="K9" s="22">
        <f>D9-E9+F9</f>
        <v>16</v>
      </c>
      <c r="L9" s="23">
        <f>IF(K9-G9=0,0,"chyba")</f>
        <v>0</v>
      </c>
      <c r="M9" s="23">
        <v>1</v>
      </c>
      <c r="N9" s="23">
        <v>0</v>
      </c>
      <c r="O9" s="1">
        <f>G9-M9+N9</f>
        <v>15</v>
      </c>
      <c r="P9" s="15"/>
      <c r="Q9" s="24">
        <f>J9/I9</f>
        <v>0.26666666666666666</v>
      </c>
      <c r="R9" s="25"/>
      <c r="S9" s="26"/>
      <c r="T9" s="26"/>
      <c r="U9" s="26"/>
      <c r="V9" s="26"/>
      <c r="W9" s="26"/>
      <c r="X9" s="26"/>
      <c r="Y9" s="26"/>
      <c r="Z9" s="26"/>
      <c r="AA9" s="26"/>
      <c r="AB9" s="27"/>
      <c r="AC9" s="28"/>
      <c r="AD9" s="28"/>
      <c r="AE9" s="28"/>
      <c r="AF9" s="28"/>
      <c r="AG9" s="28"/>
      <c r="AH9" s="28"/>
      <c r="AI9" s="28"/>
      <c r="AJ9" s="28"/>
      <c r="AK9" s="28"/>
      <c r="AL9" s="29"/>
      <c r="AM9" s="30"/>
      <c r="AN9" s="30"/>
      <c r="AO9" s="30"/>
      <c r="AP9" s="30"/>
      <c r="AQ9" s="30"/>
      <c r="AR9" s="30"/>
      <c r="AS9" s="30"/>
      <c r="AT9" s="30"/>
      <c r="AU9" s="30"/>
    </row>
    <row r="10" spans="1:47" ht="12.75">
      <c r="A10" s="18">
        <v>330</v>
      </c>
      <c r="B10" s="19"/>
      <c r="C10" s="20">
        <v>1</v>
      </c>
      <c r="D10" s="20">
        <v>35</v>
      </c>
      <c r="E10" s="18">
        <v>1</v>
      </c>
      <c r="F10" s="18">
        <v>0</v>
      </c>
      <c r="G10" s="18">
        <f>D10-E10+F10</f>
        <v>34</v>
      </c>
      <c r="H10" s="21" t="s">
        <v>27</v>
      </c>
      <c r="I10" s="20">
        <f>IF(C10=1,60,IF(C10=4,90,IF(C10=5,90,IF(C10=6,30,IF(C10=7,70,IF(C10=8,140,IF(C10=9,130,140)))))))</f>
        <v>60</v>
      </c>
      <c r="J10" s="20">
        <f>MAX(D10,G10)</f>
        <v>35</v>
      </c>
      <c r="K10" s="22">
        <f>D10-E10+F10</f>
        <v>34</v>
      </c>
      <c r="L10" s="23">
        <f>IF(K10-G10=0,0,"chyba")</f>
        <v>0</v>
      </c>
      <c r="M10" s="23">
        <v>0</v>
      </c>
      <c r="N10" s="23">
        <v>2</v>
      </c>
      <c r="O10" s="1">
        <f>G10-M10+N10</f>
        <v>36</v>
      </c>
      <c r="P10" s="15"/>
      <c r="Q10" s="24">
        <f>J10/I10</f>
        <v>0.5833333333333334</v>
      </c>
      <c r="R10" s="25"/>
      <c r="S10" s="26"/>
      <c r="T10" s="26"/>
      <c r="U10" s="26"/>
      <c r="V10" s="26"/>
      <c r="W10" s="26"/>
      <c r="X10" s="26"/>
      <c r="Y10" s="26"/>
      <c r="Z10" s="26"/>
      <c r="AA10" s="26"/>
      <c r="AB10" s="27"/>
      <c r="AC10" s="28"/>
      <c r="AD10" s="28"/>
      <c r="AE10" s="28"/>
      <c r="AF10" s="28"/>
      <c r="AG10" s="28"/>
      <c r="AH10" s="28"/>
      <c r="AI10" s="28"/>
      <c r="AJ10" s="28"/>
      <c r="AK10" s="28"/>
      <c r="AL10" s="29"/>
      <c r="AM10" s="30"/>
      <c r="AN10" s="30"/>
      <c r="AO10" s="30"/>
      <c r="AP10" s="30"/>
      <c r="AQ10" s="30"/>
      <c r="AR10" s="30"/>
      <c r="AS10" s="30"/>
      <c r="AT10" s="30"/>
      <c r="AU10" s="30"/>
    </row>
    <row r="11" spans="1:47" ht="12.75">
      <c r="A11" s="18">
        <v>322</v>
      </c>
      <c r="B11" s="19"/>
      <c r="C11" s="20">
        <v>1</v>
      </c>
      <c r="D11" s="20">
        <v>14</v>
      </c>
      <c r="E11" s="18">
        <v>0</v>
      </c>
      <c r="F11" s="18">
        <v>0</v>
      </c>
      <c r="G11" s="18">
        <f>D11-E11+F11</f>
        <v>14</v>
      </c>
      <c r="H11" s="21" t="s">
        <v>28</v>
      </c>
      <c r="I11" s="20">
        <f>IF(C11=1,60,IF(C11=4,90,IF(C11=5,90,IF(C11=6,30,IF(C11=7,70,IF(C11=8,140,IF(C11=9,130,140)))))))</f>
        <v>60</v>
      </c>
      <c r="J11" s="20">
        <f>MAX(D11,G11)</f>
        <v>14</v>
      </c>
      <c r="K11" s="22">
        <f>D11-E11+F11</f>
        <v>14</v>
      </c>
      <c r="L11" s="23">
        <f>IF(K11-G11=0,0,"chyba")</f>
        <v>0</v>
      </c>
      <c r="M11" s="23">
        <v>1</v>
      </c>
      <c r="N11" s="23">
        <v>0</v>
      </c>
      <c r="O11" s="1">
        <f>G11-M11+N11</f>
        <v>13</v>
      </c>
      <c r="P11" s="15"/>
      <c r="Q11" s="24">
        <f>J11/I11</f>
        <v>0.23333333333333334</v>
      </c>
      <c r="R11" s="25"/>
      <c r="S11" s="26"/>
      <c r="T11" s="26"/>
      <c r="U11" s="26"/>
      <c r="V11" s="26"/>
      <c r="W11" s="26"/>
      <c r="X11" s="26"/>
      <c r="Y11" s="26"/>
      <c r="Z11" s="26"/>
      <c r="AA11" s="26"/>
      <c r="AB11" s="27"/>
      <c r="AC11" s="28"/>
      <c r="AD11" s="28"/>
      <c r="AE11" s="28"/>
      <c r="AF11" s="28"/>
      <c r="AG11" s="28"/>
      <c r="AH11" s="28"/>
      <c r="AI11" s="28"/>
      <c r="AJ11" s="28"/>
      <c r="AK11" s="28"/>
      <c r="AL11" s="29"/>
      <c r="AM11" s="30"/>
      <c r="AN11" s="30"/>
      <c r="AO11" s="30"/>
      <c r="AP11" s="30"/>
      <c r="AQ11" s="30"/>
      <c r="AR11" s="30"/>
      <c r="AS11" s="30"/>
      <c r="AT11" s="30"/>
      <c r="AU11" s="30"/>
    </row>
    <row r="12" spans="1:47" ht="12.75">
      <c r="A12" s="18">
        <v>191</v>
      </c>
      <c r="B12" s="19"/>
      <c r="C12" s="20">
        <v>1</v>
      </c>
      <c r="D12" s="20">
        <v>10</v>
      </c>
      <c r="E12" s="18">
        <v>0</v>
      </c>
      <c r="F12" s="18">
        <v>0</v>
      </c>
      <c r="G12" s="18">
        <f>D12-E12+F12</f>
        <v>10</v>
      </c>
      <c r="H12" s="21" t="s">
        <v>29</v>
      </c>
      <c r="I12" s="20">
        <f>IF(C12=1,60,IF(C12=4,90,IF(C12=5,90,IF(C12=6,30,IF(C12=7,70,IF(C12=8,140,IF(C12=9,130,140)))))))</f>
        <v>60</v>
      </c>
      <c r="J12" s="20">
        <f>MAX(D12,G12)</f>
        <v>10</v>
      </c>
      <c r="K12" s="22">
        <f>D12-E12+F12</f>
        <v>10</v>
      </c>
      <c r="L12" s="23">
        <f>IF(K12-G12=0,0,"chyba")</f>
        <v>0</v>
      </c>
      <c r="M12" s="23">
        <v>0</v>
      </c>
      <c r="N12" s="23">
        <v>2</v>
      </c>
      <c r="O12" s="1">
        <f>G12-M12+N12</f>
        <v>12</v>
      </c>
      <c r="P12" s="15"/>
      <c r="Q12" s="24">
        <f>J12/I12</f>
        <v>0.16666666666666666</v>
      </c>
      <c r="R12" s="25"/>
      <c r="S12" s="26"/>
      <c r="T12" s="26"/>
      <c r="U12" s="26"/>
      <c r="V12" s="26"/>
      <c r="W12" s="26"/>
      <c r="X12" s="26"/>
      <c r="Y12" s="26"/>
      <c r="Z12" s="26"/>
      <c r="AA12" s="26"/>
      <c r="AB12" s="27"/>
      <c r="AC12" s="28"/>
      <c r="AD12" s="28"/>
      <c r="AE12" s="28"/>
      <c r="AF12" s="28"/>
      <c r="AG12" s="28"/>
      <c r="AH12" s="28"/>
      <c r="AI12" s="28"/>
      <c r="AJ12" s="28"/>
      <c r="AK12" s="28"/>
      <c r="AL12" s="29"/>
      <c r="AM12" s="30"/>
      <c r="AN12" s="30"/>
      <c r="AO12" s="30"/>
      <c r="AP12" s="30"/>
      <c r="AQ12" s="30"/>
      <c r="AR12" s="30"/>
      <c r="AS12" s="30"/>
      <c r="AT12" s="30"/>
      <c r="AU12" s="30"/>
    </row>
    <row r="13" spans="1:47" ht="12.75">
      <c r="A13" s="18">
        <v>225</v>
      </c>
      <c r="B13" s="19"/>
      <c r="C13" s="20">
        <v>1</v>
      </c>
      <c r="D13" s="20">
        <v>38</v>
      </c>
      <c r="E13" s="18">
        <v>0</v>
      </c>
      <c r="F13" s="18">
        <v>0</v>
      </c>
      <c r="G13" s="18">
        <f>D13-E13+F13</f>
        <v>38</v>
      </c>
      <c r="H13" s="21" t="s">
        <v>30</v>
      </c>
      <c r="I13" s="20">
        <f>IF(C13=1,60,IF(C13=4,90,IF(C13=5,90,IF(C13=6,30,IF(C13=7,70,IF(C13=8,140,IF(C13=9,130,140)))))))</f>
        <v>60</v>
      </c>
      <c r="J13" s="20">
        <f>MAX(D13,G13)</f>
        <v>38</v>
      </c>
      <c r="K13" s="22">
        <f>D13-E13+F13</f>
        <v>38</v>
      </c>
      <c r="L13" s="23">
        <f>IF(K13-G13=0,0,"chyba")</f>
        <v>0</v>
      </c>
      <c r="M13" s="23">
        <v>0</v>
      </c>
      <c r="N13" s="23">
        <v>2</v>
      </c>
      <c r="O13" s="1">
        <f>G13-M13+N13</f>
        <v>40</v>
      </c>
      <c r="P13" s="15"/>
      <c r="Q13" s="24">
        <f>J13/I13</f>
        <v>0.6333333333333333</v>
      </c>
      <c r="R13" s="25"/>
      <c r="S13" s="26"/>
      <c r="T13" s="26"/>
      <c r="U13" s="26"/>
      <c r="V13" s="26"/>
      <c r="W13" s="26"/>
      <c r="X13" s="26"/>
      <c r="Y13" s="26"/>
      <c r="Z13" s="26"/>
      <c r="AA13" s="26"/>
      <c r="AB13" s="27"/>
      <c r="AC13" s="28"/>
      <c r="AD13" s="28"/>
      <c r="AE13" s="28"/>
      <c r="AF13" s="28"/>
      <c r="AG13" s="28"/>
      <c r="AH13" s="28"/>
      <c r="AI13" s="28"/>
      <c r="AJ13" s="28"/>
      <c r="AK13" s="28"/>
      <c r="AL13" s="29"/>
      <c r="AM13" s="30"/>
      <c r="AN13" s="30"/>
      <c r="AO13" s="30"/>
      <c r="AP13" s="30"/>
      <c r="AQ13" s="30"/>
      <c r="AR13" s="30"/>
      <c r="AS13" s="30"/>
      <c r="AT13" s="30"/>
      <c r="AU13" s="30"/>
    </row>
    <row r="14" spans="1:47" ht="12.75">
      <c r="A14" s="18">
        <v>191</v>
      </c>
      <c r="B14" s="19"/>
      <c r="C14" s="20">
        <v>1</v>
      </c>
      <c r="D14" s="20">
        <v>15</v>
      </c>
      <c r="E14" s="18">
        <v>1</v>
      </c>
      <c r="F14" s="18">
        <v>0</v>
      </c>
      <c r="G14" s="18">
        <f>D14-E14+F14</f>
        <v>14</v>
      </c>
      <c r="H14" s="21" t="s">
        <v>31</v>
      </c>
      <c r="I14" s="20">
        <f>IF(C14=1,60,IF(C14=4,90,IF(C14=5,90,IF(C14=6,30,IF(C14=7,70,IF(C14=8,140,IF(C14=9,130,140)))))))</f>
        <v>60</v>
      </c>
      <c r="J14" s="20">
        <f>MAX(D14,G14)</f>
        <v>15</v>
      </c>
      <c r="K14" s="22">
        <f>D14-E14+F14</f>
        <v>14</v>
      </c>
      <c r="L14" s="23">
        <f>IF(K14-G14=0,0,"chyba")</f>
        <v>0</v>
      </c>
      <c r="M14" s="23">
        <v>1</v>
      </c>
      <c r="N14" s="23">
        <v>0</v>
      </c>
      <c r="O14" s="1">
        <f>G14-M14+N14</f>
        <v>13</v>
      </c>
      <c r="P14" s="15"/>
      <c r="Q14" s="24">
        <f>J14/I14</f>
        <v>0.25</v>
      </c>
      <c r="R14" s="25"/>
      <c r="S14" s="26"/>
      <c r="T14" s="26"/>
      <c r="U14" s="26"/>
      <c r="V14" s="26"/>
      <c r="W14" s="26"/>
      <c r="X14" s="26"/>
      <c r="Y14" s="26"/>
      <c r="Z14" s="26"/>
      <c r="AA14" s="26"/>
      <c r="AB14" s="27"/>
      <c r="AC14" s="28"/>
      <c r="AD14" s="28"/>
      <c r="AE14" s="28"/>
      <c r="AF14" s="28"/>
      <c r="AG14" s="28"/>
      <c r="AH14" s="28"/>
      <c r="AI14" s="28"/>
      <c r="AJ14" s="28"/>
      <c r="AK14" s="28"/>
      <c r="AL14" s="29"/>
      <c r="AM14" s="30"/>
      <c r="AN14" s="30"/>
      <c r="AO14" s="30"/>
      <c r="AP14" s="30"/>
      <c r="AQ14" s="30"/>
      <c r="AR14" s="30"/>
      <c r="AS14" s="30"/>
      <c r="AT14" s="30"/>
      <c r="AU14" s="30"/>
    </row>
    <row r="15" spans="1:47" ht="12.75">
      <c r="A15" s="18">
        <v>399</v>
      </c>
      <c r="B15" s="19"/>
      <c r="C15" s="20">
        <v>1</v>
      </c>
      <c r="D15" s="20">
        <v>55</v>
      </c>
      <c r="E15" s="18">
        <v>1</v>
      </c>
      <c r="F15" s="18">
        <v>0</v>
      </c>
      <c r="G15" s="18">
        <f>D15-E15+F15</f>
        <v>54</v>
      </c>
      <c r="H15" s="21" t="s">
        <v>32</v>
      </c>
      <c r="I15" s="20">
        <f>IF(C15=1,60,IF(C15=4,90,IF(C15=5,90,IF(C15=6,30,IF(C15=7,70,IF(C15=8,140,IF(C15=9,130,140)))))))</f>
        <v>60</v>
      </c>
      <c r="J15" s="20">
        <f>MAX(D15,G15)</f>
        <v>55</v>
      </c>
      <c r="K15" s="22">
        <f>D15-E15+F15</f>
        <v>54</v>
      </c>
      <c r="L15" s="23">
        <f>IF(K15-G15=0,0,"chyba")</f>
        <v>0</v>
      </c>
      <c r="M15" s="23">
        <v>1</v>
      </c>
      <c r="N15" s="23">
        <v>0</v>
      </c>
      <c r="O15" s="1">
        <f>G15-M15+N15</f>
        <v>53</v>
      </c>
      <c r="P15" s="15"/>
      <c r="Q15" s="24">
        <f>J15/I15</f>
        <v>0.9166666666666666</v>
      </c>
      <c r="R15" s="25"/>
      <c r="S15" s="26"/>
      <c r="T15" s="26"/>
      <c r="U15" s="26"/>
      <c r="V15" s="26"/>
      <c r="W15" s="26"/>
      <c r="X15" s="26"/>
      <c r="Y15" s="26"/>
      <c r="Z15" s="26"/>
      <c r="AA15" s="26"/>
      <c r="AB15" s="27"/>
      <c r="AC15" s="28"/>
      <c r="AD15" s="28"/>
      <c r="AE15" s="28"/>
      <c r="AF15" s="28"/>
      <c r="AG15" s="28"/>
      <c r="AH15" s="28"/>
      <c r="AI15" s="28"/>
      <c r="AJ15" s="28"/>
      <c r="AK15" s="28"/>
      <c r="AL15" s="29"/>
      <c r="AM15" s="30"/>
      <c r="AN15" s="30"/>
      <c r="AO15" s="30"/>
      <c r="AP15" s="30"/>
      <c r="AQ15" s="30"/>
      <c r="AR15" s="30"/>
      <c r="AS15" s="30"/>
      <c r="AT15" s="30"/>
      <c r="AU15" s="30"/>
    </row>
    <row r="16" spans="1:47" ht="12.75">
      <c r="A16" s="18">
        <v>225</v>
      </c>
      <c r="B16" s="19"/>
      <c r="C16" s="20">
        <v>1</v>
      </c>
      <c r="D16" s="20">
        <v>34</v>
      </c>
      <c r="E16" s="18">
        <v>0</v>
      </c>
      <c r="F16" s="18">
        <v>2</v>
      </c>
      <c r="G16" s="18">
        <f>D16-E16+F16</f>
        <v>36</v>
      </c>
      <c r="H16" s="21" t="s">
        <v>33</v>
      </c>
      <c r="I16" s="20">
        <f>IF(C16=1,60,IF(C16=4,90,IF(C16=5,90,IF(C16=6,30,IF(C16=7,70,IF(C16=8,140,IF(C16=9,130,140)))))))</f>
        <v>60</v>
      </c>
      <c r="J16" s="20">
        <f>MAX(D16,G16)</f>
        <v>36</v>
      </c>
      <c r="K16" s="22">
        <f>D16-E16+F16</f>
        <v>36</v>
      </c>
      <c r="L16" s="23">
        <f>IF(K16-G16=0,0,"chyba")</f>
        <v>0</v>
      </c>
      <c r="M16" s="23">
        <v>1</v>
      </c>
      <c r="N16" s="23">
        <v>0</v>
      </c>
      <c r="O16" s="1">
        <f>G16-M16+N16</f>
        <v>35</v>
      </c>
      <c r="P16" s="15"/>
      <c r="Q16" s="24">
        <f>J16/I16</f>
        <v>0.6</v>
      </c>
      <c r="R16" s="25"/>
      <c r="S16" s="26"/>
      <c r="T16" s="26"/>
      <c r="U16" s="26"/>
      <c r="V16" s="26"/>
      <c r="W16" s="26"/>
      <c r="X16" s="26"/>
      <c r="Y16" s="26"/>
      <c r="Z16" s="26"/>
      <c r="AA16" s="26"/>
      <c r="AB16" s="27"/>
      <c r="AC16" s="28"/>
      <c r="AD16" s="28"/>
      <c r="AE16" s="28"/>
      <c r="AF16" s="28"/>
      <c r="AG16" s="28"/>
      <c r="AH16" s="28"/>
      <c r="AI16" s="28"/>
      <c r="AJ16" s="28"/>
      <c r="AK16" s="28"/>
      <c r="AL16" s="29"/>
      <c r="AM16" s="30"/>
      <c r="AN16" s="30"/>
      <c r="AO16" s="30"/>
      <c r="AP16" s="30"/>
      <c r="AQ16" s="30"/>
      <c r="AR16" s="30"/>
      <c r="AS16" s="30"/>
      <c r="AT16" s="30"/>
      <c r="AU16" s="30"/>
    </row>
    <row r="17" spans="1:47" ht="12.75">
      <c r="A17" s="18">
        <v>225</v>
      </c>
      <c r="B17" s="19"/>
      <c r="C17" s="20">
        <v>1</v>
      </c>
      <c r="D17" s="20">
        <v>6</v>
      </c>
      <c r="E17" s="18">
        <v>1</v>
      </c>
      <c r="F17" s="18">
        <v>4</v>
      </c>
      <c r="G17" s="18">
        <f>D17-E17+F17</f>
        <v>9</v>
      </c>
      <c r="H17" s="21" t="s">
        <v>34</v>
      </c>
      <c r="I17" s="20">
        <f>IF(C17=1,60,IF(C17=4,90,IF(C17=5,90,IF(C17=6,30,IF(C17=7,70,IF(C17=8,140,IF(C17=9,130,140)))))))</f>
        <v>60</v>
      </c>
      <c r="J17" s="20">
        <f>MAX(D17,G17)</f>
        <v>9</v>
      </c>
      <c r="K17" s="22">
        <f>D17-E17+F17</f>
        <v>9</v>
      </c>
      <c r="L17" s="23">
        <f>IF(K17-G17=0,0,"chyba")</f>
        <v>0</v>
      </c>
      <c r="M17" s="23">
        <v>1</v>
      </c>
      <c r="N17" s="23">
        <v>0</v>
      </c>
      <c r="O17" s="1">
        <f>G17-M17+N17</f>
        <v>8</v>
      </c>
      <c r="P17" s="15"/>
      <c r="Q17" s="24">
        <f>J17/I17</f>
        <v>0.15</v>
      </c>
      <c r="R17" s="25"/>
      <c r="S17" s="26"/>
      <c r="T17" s="26"/>
      <c r="U17" s="26"/>
      <c r="V17" s="26"/>
      <c r="W17" s="26"/>
      <c r="X17" s="26"/>
      <c r="Y17" s="26"/>
      <c r="Z17" s="26"/>
      <c r="AA17" s="26"/>
      <c r="AB17" s="27"/>
      <c r="AC17" s="28"/>
      <c r="AD17" s="28"/>
      <c r="AE17" s="28"/>
      <c r="AF17" s="28"/>
      <c r="AG17" s="28"/>
      <c r="AH17" s="28"/>
      <c r="AI17" s="28"/>
      <c r="AJ17" s="28"/>
      <c r="AK17" s="28"/>
      <c r="AL17" s="29"/>
      <c r="AM17" s="30"/>
      <c r="AN17" s="30"/>
      <c r="AO17" s="30"/>
      <c r="AP17" s="30"/>
      <c r="AQ17" s="30"/>
      <c r="AR17" s="30"/>
      <c r="AS17" s="30"/>
      <c r="AT17" s="30"/>
      <c r="AU17" s="30"/>
    </row>
    <row r="18" spans="1:47" ht="12.75">
      <c r="A18" s="18">
        <v>191</v>
      </c>
      <c r="B18" s="19"/>
      <c r="C18" s="20">
        <v>1</v>
      </c>
      <c r="D18" s="20">
        <v>8</v>
      </c>
      <c r="E18" s="18">
        <v>0</v>
      </c>
      <c r="F18" s="18">
        <v>2</v>
      </c>
      <c r="G18" s="18">
        <f>D18-E18+F18</f>
        <v>10</v>
      </c>
      <c r="H18" s="21" t="s">
        <v>35</v>
      </c>
      <c r="I18" s="20">
        <f>IF(C18=1,60,IF(C18=4,90,IF(C18=5,90,IF(C18=6,30,IF(C18=7,70,IF(C18=8,140,IF(C18=9,130,140)))))))</f>
        <v>60</v>
      </c>
      <c r="J18" s="20">
        <f>MAX(D18,G18)</f>
        <v>10</v>
      </c>
      <c r="K18" s="22">
        <f>D18-E18+F18</f>
        <v>10</v>
      </c>
      <c r="L18" s="23">
        <f>IF(K18-G18=0,0,"chyba")</f>
        <v>0</v>
      </c>
      <c r="M18" s="23">
        <v>0</v>
      </c>
      <c r="N18" s="23">
        <v>0</v>
      </c>
      <c r="O18" s="1">
        <f>G18-M18+N18</f>
        <v>10</v>
      </c>
      <c r="P18" s="15"/>
      <c r="Q18" s="24">
        <f>J18/I18</f>
        <v>0.16666666666666666</v>
      </c>
      <c r="R18" s="25"/>
      <c r="S18" s="26"/>
      <c r="T18" s="26"/>
      <c r="U18" s="26"/>
      <c r="V18" s="26"/>
      <c r="W18" s="26"/>
      <c r="X18" s="26"/>
      <c r="Y18" s="26"/>
      <c r="Z18" s="26"/>
      <c r="AA18" s="26"/>
      <c r="AB18" s="27"/>
      <c r="AC18" s="28"/>
      <c r="AD18" s="28"/>
      <c r="AE18" s="28"/>
      <c r="AF18" s="28"/>
      <c r="AG18" s="28"/>
      <c r="AH18" s="28"/>
      <c r="AI18" s="28"/>
      <c r="AJ18" s="28"/>
      <c r="AK18" s="28"/>
      <c r="AL18" s="29"/>
      <c r="AM18" s="30"/>
      <c r="AN18" s="30"/>
      <c r="AO18" s="30"/>
      <c r="AP18" s="30"/>
      <c r="AQ18" s="30"/>
      <c r="AR18" s="30"/>
      <c r="AS18" s="30"/>
      <c r="AT18" s="30"/>
      <c r="AU18" s="30"/>
    </row>
    <row r="19" spans="1:47" ht="12.75">
      <c r="A19" s="18">
        <v>330</v>
      </c>
      <c r="B19" s="19"/>
      <c r="C19" s="20">
        <v>1</v>
      </c>
      <c r="D19" s="20">
        <v>42</v>
      </c>
      <c r="E19" s="18">
        <v>4</v>
      </c>
      <c r="F19" s="18">
        <v>0</v>
      </c>
      <c r="G19" s="18">
        <f>D19-E19+F19</f>
        <v>38</v>
      </c>
      <c r="H19" s="21" t="s">
        <v>36</v>
      </c>
      <c r="I19" s="20">
        <f>IF(C19=1,60,IF(C19=4,90,IF(C19=5,90,IF(C19=6,30,IF(C19=7,70,IF(C19=8,140,IF(C19=9,130,140)))))))</f>
        <v>60</v>
      </c>
      <c r="J19" s="20">
        <f>MAX(D19,G19)</f>
        <v>42</v>
      </c>
      <c r="K19" s="22">
        <f>D19-E19+F19</f>
        <v>38</v>
      </c>
      <c r="L19" s="23">
        <f>IF(K19-G19=0,0,"chyba")</f>
        <v>0</v>
      </c>
      <c r="M19" s="23">
        <v>0</v>
      </c>
      <c r="N19" s="23">
        <v>0</v>
      </c>
      <c r="O19" s="1">
        <f>G19-M19+N19</f>
        <v>38</v>
      </c>
      <c r="P19" s="31"/>
      <c r="Q19" s="24">
        <f>J19/I19</f>
        <v>0.7</v>
      </c>
      <c r="R19" s="25"/>
      <c r="S19" s="26"/>
      <c r="T19" s="26"/>
      <c r="U19" s="26"/>
      <c r="V19" s="26"/>
      <c r="W19" s="26"/>
      <c r="X19" s="26"/>
      <c r="Y19" s="26"/>
      <c r="Z19" s="26"/>
      <c r="AA19" s="26"/>
      <c r="AB19" s="27"/>
      <c r="AC19" s="28"/>
      <c r="AD19" s="28"/>
      <c r="AE19" s="28"/>
      <c r="AF19" s="28"/>
      <c r="AG19" s="28"/>
      <c r="AH19" s="28"/>
      <c r="AI19" s="28"/>
      <c r="AJ19" s="28"/>
      <c r="AK19" s="28"/>
      <c r="AL19" s="29"/>
      <c r="AM19" s="30"/>
      <c r="AN19" s="30"/>
      <c r="AO19" s="30"/>
      <c r="AP19" s="30"/>
      <c r="AQ19" s="30"/>
      <c r="AR19" s="30"/>
      <c r="AS19" s="30"/>
      <c r="AT19" s="30"/>
      <c r="AU19" s="30"/>
    </row>
    <row r="20" spans="1:47" ht="12.75">
      <c r="A20" s="18">
        <v>225</v>
      </c>
      <c r="B20" s="19"/>
      <c r="C20" s="20">
        <v>1</v>
      </c>
      <c r="D20" s="20">
        <v>20</v>
      </c>
      <c r="E20" s="18">
        <v>0</v>
      </c>
      <c r="F20" s="18">
        <v>3</v>
      </c>
      <c r="G20" s="18">
        <f>D20-E20+F20</f>
        <v>23</v>
      </c>
      <c r="H20" s="21" t="s">
        <v>37</v>
      </c>
      <c r="I20" s="20">
        <f>IF(C20=1,60,IF(C20=4,90,IF(C20=5,90,IF(C20=6,30,IF(C20=7,70,IF(C20=8,140,IF(C20=9,130,140)))))))</f>
        <v>60</v>
      </c>
      <c r="J20" s="20">
        <f>MAX(D20,G20)</f>
        <v>23</v>
      </c>
      <c r="K20" s="22">
        <f>D20-E20+F20</f>
        <v>23</v>
      </c>
      <c r="L20" s="23">
        <f>IF(K20-G20=0,0,"chyba")</f>
        <v>0</v>
      </c>
      <c r="M20" s="23">
        <v>0</v>
      </c>
      <c r="N20" s="23">
        <v>5</v>
      </c>
      <c r="O20" s="1">
        <f>G20-M20+N20</f>
        <v>28</v>
      </c>
      <c r="P20" s="31"/>
      <c r="Q20" s="24">
        <f>J20/I20</f>
        <v>0.38333333333333336</v>
      </c>
      <c r="R20" s="25"/>
      <c r="S20" s="26"/>
      <c r="T20" s="26"/>
      <c r="U20" s="26"/>
      <c r="V20" s="26"/>
      <c r="W20" s="26"/>
      <c r="X20" s="26"/>
      <c r="Y20" s="26"/>
      <c r="Z20" s="26"/>
      <c r="AA20" s="26"/>
      <c r="AB20" s="27"/>
      <c r="AC20" s="28"/>
      <c r="AD20" s="28"/>
      <c r="AE20" s="28"/>
      <c r="AF20" s="28"/>
      <c r="AG20" s="28"/>
      <c r="AH20" s="28"/>
      <c r="AI20" s="28"/>
      <c r="AJ20" s="28"/>
      <c r="AK20" s="28"/>
      <c r="AL20" s="29"/>
      <c r="AM20" s="30"/>
      <c r="AN20" s="30"/>
      <c r="AO20" s="30"/>
      <c r="AP20" s="30"/>
      <c r="AQ20" s="30"/>
      <c r="AR20" s="30"/>
      <c r="AS20" s="30"/>
      <c r="AT20" s="30"/>
      <c r="AU20" s="30"/>
    </row>
    <row r="21" spans="1:47" ht="12.75">
      <c r="A21" s="18">
        <v>300</v>
      </c>
      <c r="B21" s="19"/>
      <c r="C21" s="20">
        <v>4</v>
      </c>
      <c r="D21" s="20">
        <v>65</v>
      </c>
      <c r="E21" s="18">
        <v>5</v>
      </c>
      <c r="F21" s="18">
        <v>0</v>
      </c>
      <c r="G21" s="18">
        <f>D21-E21+F21</f>
        <v>60</v>
      </c>
      <c r="H21" s="21" t="s">
        <v>38</v>
      </c>
      <c r="I21" s="20">
        <f>IF(C21=1,60,IF(C21=4,90,IF(C21=5,90,IF(C21=6,30,IF(C21=7,70,IF(C21=8,140,IF(C21=9,130,140)))))))</f>
        <v>90</v>
      </c>
      <c r="J21" s="20">
        <f>MAX(D21,G21)</f>
        <v>65</v>
      </c>
      <c r="K21" s="22">
        <f>D21-E21+F21</f>
        <v>60</v>
      </c>
      <c r="L21" s="23">
        <f>IF(K21-G21=0,0,"chyba")</f>
        <v>0</v>
      </c>
      <c r="M21" s="23">
        <v>0</v>
      </c>
      <c r="N21" s="23">
        <v>0</v>
      </c>
      <c r="O21" s="1">
        <f>G21-M21+N21</f>
        <v>60</v>
      </c>
      <c r="P21" s="15"/>
      <c r="Q21" s="24">
        <f>J21/I21</f>
        <v>0.7222222222222222</v>
      </c>
      <c r="R21" s="25"/>
      <c r="S21" s="26"/>
      <c r="T21" s="26"/>
      <c r="U21" s="26"/>
      <c r="V21" s="26"/>
      <c r="W21" s="26"/>
      <c r="X21" s="26"/>
      <c r="Y21" s="26"/>
      <c r="Z21" s="26"/>
      <c r="AA21" s="26"/>
      <c r="AB21" s="27"/>
      <c r="AC21" s="28"/>
      <c r="AD21" s="28"/>
      <c r="AE21" s="28"/>
      <c r="AF21" s="28"/>
      <c r="AG21" s="28"/>
      <c r="AH21" s="28"/>
      <c r="AI21" s="28"/>
      <c r="AJ21" s="28"/>
      <c r="AK21" s="28"/>
      <c r="AL21" s="29"/>
      <c r="AM21" s="30"/>
      <c r="AN21" s="30"/>
      <c r="AO21" s="30"/>
      <c r="AP21" s="30"/>
      <c r="AQ21" s="30"/>
      <c r="AR21" s="30"/>
      <c r="AS21" s="30"/>
      <c r="AT21" s="30"/>
      <c r="AU21" s="30"/>
    </row>
    <row r="22" spans="1:47" ht="12.75">
      <c r="A22" s="18">
        <v>191</v>
      </c>
      <c r="B22" s="19"/>
      <c r="C22" s="20">
        <v>1</v>
      </c>
      <c r="D22" s="20">
        <v>16</v>
      </c>
      <c r="E22" s="18">
        <v>0</v>
      </c>
      <c r="F22" s="18">
        <v>1</v>
      </c>
      <c r="G22" s="18">
        <f>D22-E22+F22</f>
        <v>17</v>
      </c>
      <c r="H22" s="21" t="s">
        <v>39</v>
      </c>
      <c r="I22" s="20">
        <f>IF(C22=1,60,IF(C22=4,90,IF(C22=5,90,IF(C22=6,30,IF(C22=7,70,IF(C22=8,140,IF(C22=9,130,140)))))))</f>
        <v>60</v>
      </c>
      <c r="J22" s="20">
        <f>MAX(D22,G22)</f>
        <v>17</v>
      </c>
      <c r="K22" s="22">
        <f>D22-E22+F22</f>
        <v>17</v>
      </c>
      <c r="L22" s="23">
        <f>IF(K22-G22=0,0,"chyba")</f>
        <v>0</v>
      </c>
      <c r="M22" s="23">
        <v>0</v>
      </c>
      <c r="N22" s="23">
        <v>1</v>
      </c>
      <c r="O22" s="1">
        <f>G22-M22+N22</f>
        <v>18</v>
      </c>
      <c r="P22" s="15"/>
      <c r="Q22" s="24">
        <f>J22/I22</f>
        <v>0.2833333333333333</v>
      </c>
      <c r="R22" s="25"/>
      <c r="S22" s="26"/>
      <c r="T22" s="26"/>
      <c r="U22" s="26"/>
      <c r="V22" s="26"/>
      <c r="W22" s="26"/>
      <c r="X22" s="26"/>
      <c r="Y22" s="26"/>
      <c r="Z22" s="26"/>
      <c r="AA22" s="26"/>
      <c r="AB22" s="27"/>
      <c r="AC22" s="28"/>
      <c r="AD22" s="28"/>
      <c r="AE22" s="28"/>
      <c r="AF22" s="28"/>
      <c r="AG22" s="28"/>
      <c r="AH22" s="28"/>
      <c r="AI22" s="28"/>
      <c r="AJ22" s="28"/>
      <c r="AK22" s="28"/>
      <c r="AL22" s="29"/>
      <c r="AM22" s="30"/>
      <c r="AN22" s="30"/>
      <c r="AO22" s="30"/>
      <c r="AP22" s="30"/>
      <c r="AQ22" s="30"/>
      <c r="AR22" s="30"/>
      <c r="AS22" s="30"/>
      <c r="AT22" s="30"/>
      <c r="AU22" s="30"/>
    </row>
    <row r="23" spans="1:47" ht="12.75">
      <c r="A23" s="18">
        <v>225</v>
      </c>
      <c r="B23" s="19"/>
      <c r="C23" s="20">
        <v>1</v>
      </c>
      <c r="D23" s="20">
        <v>10</v>
      </c>
      <c r="E23" s="18">
        <v>0</v>
      </c>
      <c r="F23" s="18">
        <v>0</v>
      </c>
      <c r="G23" s="18">
        <f>D23-E23+F23</f>
        <v>10</v>
      </c>
      <c r="H23" s="21" t="s">
        <v>40</v>
      </c>
      <c r="I23" s="20">
        <f>IF(C23=1,60,IF(C23=4,90,IF(C23=5,90,IF(C23=6,30,IF(C23=7,70,IF(C23=8,140,IF(C23=9,130,140)))))))</f>
        <v>60</v>
      </c>
      <c r="J23" s="20">
        <f>MAX(D23,G23)</f>
        <v>10</v>
      </c>
      <c r="K23" s="22">
        <f>D23-E23+F23</f>
        <v>10</v>
      </c>
      <c r="L23" s="23">
        <f>IF(K23-G23=0,0,"chyba")</f>
        <v>0</v>
      </c>
      <c r="M23" s="23">
        <v>0</v>
      </c>
      <c r="N23" s="23">
        <v>5</v>
      </c>
      <c r="O23" s="1">
        <f>G23-M23+N23</f>
        <v>15</v>
      </c>
      <c r="P23" s="15"/>
      <c r="Q23" s="24">
        <f>J23/I23</f>
        <v>0.16666666666666666</v>
      </c>
      <c r="R23" s="25"/>
      <c r="S23" s="26"/>
      <c r="T23" s="26"/>
      <c r="U23" s="26"/>
      <c r="V23" s="26"/>
      <c r="W23" s="26"/>
      <c r="X23" s="26"/>
      <c r="Y23" s="26"/>
      <c r="Z23" s="26"/>
      <c r="AA23" s="26"/>
      <c r="AB23" s="27"/>
      <c r="AC23" s="28"/>
      <c r="AD23" s="28"/>
      <c r="AE23" s="28"/>
      <c r="AF23" s="28"/>
      <c r="AG23" s="28"/>
      <c r="AH23" s="28"/>
      <c r="AI23" s="28"/>
      <c r="AJ23" s="28"/>
      <c r="AK23" s="28"/>
      <c r="AL23" s="29"/>
      <c r="AM23" s="30"/>
      <c r="AN23" s="30"/>
      <c r="AO23" s="30"/>
      <c r="AP23" s="30"/>
      <c r="AQ23" s="30"/>
      <c r="AR23" s="30"/>
      <c r="AS23" s="30"/>
      <c r="AT23" s="30"/>
      <c r="AU23" s="30"/>
    </row>
    <row r="24" spans="1:47" ht="12.75">
      <c r="A24" s="18">
        <v>322</v>
      </c>
      <c r="B24" s="19"/>
      <c r="C24" s="20">
        <v>1</v>
      </c>
      <c r="D24" s="20">
        <v>28</v>
      </c>
      <c r="E24" s="18">
        <v>4</v>
      </c>
      <c r="F24" s="18">
        <v>3</v>
      </c>
      <c r="G24" s="18">
        <f>D24-E24+F24</f>
        <v>27</v>
      </c>
      <c r="H24" s="21" t="s">
        <v>41</v>
      </c>
      <c r="I24" s="20">
        <f>IF(C24=1,60,IF(C24=4,90,IF(C24=5,90,IF(C24=6,30,IF(C24=7,70,IF(C24=8,140,IF(C24=9,130,140)))))))</f>
        <v>60</v>
      </c>
      <c r="J24" s="20">
        <f>MAX(D24,G24)</f>
        <v>28</v>
      </c>
      <c r="K24" s="22">
        <f>D24-E24+F24</f>
        <v>27</v>
      </c>
      <c r="L24" s="23">
        <f>IF(K24-G24=0,0,"chyba")</f>
        <v>0</v>
      </c>
      <c r="M24" s="23">
        <v>0</v>
      </c>
      <c r="N24" s="23">
        <v>1</v>
      </c>
      <c r="O24" s="1">
        <f>G24-M24+N24</f>
        <v>28</v>
      </c>
      <c r="P24" s="15"/>
      <c r="Q24" s="24">
        <f>J24/I24</f>
        <v>0.4666666666666667</v>
      </c>
      <c r="R24" s="25"/>
      <c r="S24" s="26"/>
      <c r="T24" s="26"/>
      <c r="U24" s="26"/>
      <c r="V24" s="26"/>
      <c r="W24" s="26"/>
      <c r="X24" s="26"/>
      <c r="Y24" s="26"/>
      <c r="Z24" s="26"/>
      <c r="AA24" s="26"/>
      <c r="AB24" s="27"/>
      <c r="AC24" s="28"/>
      <c r="AD24" s="28"/>
      <c r="AE24" s="28"/>
      <c r="AF24" s="28"/>
      <c r="AG24" s="28"/>
      <c r="AH24" s="28"/>
      <c r="AI24" s="28"/>
      <c r="AJ24" s="28"/>
      <c r="AK24" s="28"/>
      <c r="AL24" s="29"/>
      <c r="AM24" s="30"/>
      <c r="AN24" s="30"/>
      <c r="AO24" s="30"/>
      <c r="AP24" s="30"/>
      <c r="AQ24" s="30"/>
      <c r="AR24" s="30"/>
      <c r="AS24" s="30"/>
      <c r="AT24" s="30"/>
      <c r="AU24" s="30"/>
    </row>
    <row r="25" spans="1:47" ht="12.75">
      <c r="A25" s="18">
        <v>399</v>
      </c>
      <c r="B25" s="19"/>
      <c r="C25" s="20">
        <v>1</v>
      </c>
      <c r="D25" s="20">
        <v>62</v>
      </c>
      <c r="E25" s="18">
        <v>3</v>
      </c>
      <c r="F25" s="18">
        <v>0</v>
      </c>
      <c r="G25" s="18">
        <f>D25-E25+F25</f>
        <v>59</v>
      </c>
      <c r="H25" s="21" t="s">
        <v>42</v>
      </c>
      <c r="I25" s="20">
        <f>IF(C25=1,60,IF(C25=4,90,IF(C25=5,90,IF(C25=6,30,IF(C25=7,70,IF(C25=8,140,IF(C25=9,130,140)))))))</f>
        <v>60</v>
      </c>
      <c r="J25" s="20">
        <f>MAX(D25,G25)</f>
        <v>62</v>
      </c>
      <c r="K25" s="22"/>
      <c r="M25" s="1">
        <v>0</v>
      </c>
      <c r="N25" s="1">
        <v>0</v>
      </c>
      <c r="O25" s="1">
        <f>G25-M25+N25</f>
        <v>59</v>
      </c>
      <c r="P25" s="15"/>
      <c r="Q25" s="24">
        <f>J25/I25</f>
        <v>1.0333333333333334</v>
      </c>
      <c r="R25" s="25"/>
      <c r="S25" s="26"/>
      <c r="T25" s="26"/>
      <c r="U25" s="26"/>
      <c r="V25" s="26"/>
      <c r="W25" s="26"/>
      <c r="X25" s="26"/>
      <c r="Y25" s="26"/>
      <c r="Z25" s="26"/>
      <c r="AA25" s="26"/>
      <c r="AB25" s="27"/>
      <c r="AC25" s="28"/>
      <c r="AD25" s="28"/>
      <c r="AE25" s="28"/>
      <c r="AF25" s="28"/>
      <c r="AG25" s="28"/>
      <c r="AH25" s="28"/>
      <c r="AI25" s="28"/>
      <c r="AJ25" s="28"/>
      <c r="AK25" s="28"/>
      <c r="AL25" s="29"/>
      <c r="AM25" s="30"/>
      <c r="AN25" s="30"/>
      <c r="AO25" s="30"/>
      <c r="AP25" s="30"/>
      <c r="AQ25" s="30"/>
      <c r="AR25" s="30"/>
      <c r="AS25" s="30"/>
      <c r="AT25" s="30"/>
      <c r="AU25" s="30"/>
    </row>
    <row r="26" spans="1:47" ht="12.75">
      <c r="A26" s="18">
        <v>225</v>
      </c>
      <c r="B26" s="19"/>
      <c r="C26" s="20">
        <v>1</v>
      </c>
      <c r="D26" s="20">
        <v>15</v>
      </c>
      <c r="E26" s="18">
        <v>1</v>
      </c>
      <c r="F26" s="18">
        <v>5</v>
      </c>
      <c r="G26" s="18">
        <f>D26-E26+F26</f>
        <v>19</v>
      </c>
      <c r="H26" s="21" t="s">
        <v>43</v>
      </c>
      <c r="I26" s="20">
        <f>IF(C26=1,60,IF(C26=4,90,IF(C26=5,90,IF(C26=6,30,IF(C26=7,70,IF(C26=8,140,IF(C26=9,130,140)))))))</f>
        <v>60</v>
      </c>
      <c r="J26" s="20">
        <f>MAX(D26,G26)</f>
        <v>19</v>
      </c>
      <c r="K26" s="22">
        <f>D26-E26+F26</f>
        <v>19</v>
      </c>
      <c r="L26" s="1">
        <f>IF(K26-G26=0,0,"chyba")</f>
        <v>0</v>
      </c>
      <c r="M26" s="1">
        <v>0</v>
      </c>
      <c r="N26" s="1">
        <v>2</v>
      </c>
      <c r="O26" s="1">
        <f>G26-M26+N26</f>
        <v>21</v>
      </c>
      <c r="P26" s="15"/>
      <c r="Q26" s="24">
        <f>J26/I26</f>
        <v>0.31666666666666665</v>
      </c>
      <c r="R26" s="25"/>
      <c r="S26" s="26"/>
      <c r="T26" s="26"/>
      <c r="U26" s="26"/>
      <c r="V26" s="26"/>
      <c r="W26" s="26"/>
      <c r="X26" s="26"/>
      <c r="Y26" s="26"/>
      <c r="Z26" s="26"/>
      <c r="AA26" s="26"/>
      <c r="AB26" s="27"/>
      <c r="AC26" s="28"/>
      <c r="AD26" s="28"/>
      <c r="AE26" s="28"/>
      <c r="AF26" s="28"/>
      <c r="AG26" s="28"/>
      <c r="AH26" s="28"/>
      <c r="AI26" s="28"/>
      <c r="AJ26" s="28"/>
      <c r="AK26" s="28"/>
      <c r="AL26" s="29"/>
      <c r="AM26" s="30"/>
      <c r="AN26" s="30"/>
      <c r="AO26" s="30"/>
      <c r="AP26" s="30"/>
      <c r="AQ26" s="30"/>
      <c r="AR26" s="30"/>
      <c r="AS26" s="30"/>
      <c r="AT26" s="30"/>
      <c r="AU26" s="30"/>
    </row>
    <row r="27" spans="1:47" ht="12.75">
      <c r="A27" s="18">
        <v>191</v>
      </c>
      <c r="B27" s="19"/>
      <c r="C27" s="20">
        <v>1</v>
      </c>
      <c r="D27" s="20">
        <v>18</v>
      </c>
      <c r="E27" s="18">
        <v>1</v>
      </c>
      <c r="F27" s="18">
        <v>7</v>
      </c>
      <c r="G27" s="18">
        <f>D27-E27+F27</f>
        <v>24</v>
      </c>
      <c r="H27" s="21" t="s">
        <v>43</v>
      </c>
      <c r="I27" s="20">
        <f>IF(C27=1,60,IF(C27=4,90,IF(C27=5,90,IF(C27=6,30,IF(C27=7,70,IF(C27=8,140,IF(C27=9,130,140)))))))</f>
        <v>60</v>
      </c>
      <c r="J27" s="20">
        <f>MAX(D27,G27)</f>
        <v>24</v>
      </c>
      <c r="K27" s="22">
        <f>D27-E27+F27</f>
        <v>24</v>
      </c>
      <c r="L27" s="1">
        <f>IF(K27-G27=0,0,"chyba")</f>
        <v>0</v>
      </c>
      <c r="M27" s="1">
        <v>0</v>
      </c>
      <c r="N27" s="1">
        <v>2</v>
      </c>
      <c r="O27" s="1">
        <f>G27-M27+N27</f>
        <v>26</v>
      </c>
      <c r="P27" s="15"/>
      <c r="Q27" s="24">
        <f>J27/I27</f>
        <v>0.4</v>
      </c>
      <c r="R27" s="25"/>
      <c r="S27" s="26"/>
      <c r="T27" s="26"/>
      <c r="U27" s="26"/>
      <c r="V27" s="26"/>
      <c r="W27" s="26"/>
      <c r="X27" s="26"/>
      <c r="Y27" s="26"/>
      <c r="Z27" s="26"/>
      <c r="AA27" s="26"/>
      <c r="AB27" s="27"/>
      <c r="AC27" s="28"/>
      <c r="AD27" s="28"/>
      <c r="AE27" s="28"/>
      <c r="AF27" s="28"/>
      <c r="AG27" s="28"/>
      <c r="AH27" s="28"/>
      <c r="AI27" s="28"/>
      <c r="AJ27" s="28"/>
      <c r="AK27" s="28"/>
      <c r="AL27" s="29"/>
      <c r="AM27" s="30"/>
      <c r="AN27" s="30"/>
      <c r="AO27" s="30"/>
      <c r="AP27" s="30"/>
      <c r="AQ27" s="30"/>
      <c r="AR27" s="30"/>
      <c r="AS27" s="30"/>
      <c r="AT27" s="30"/>
      <c r="AU27" s="30"/>
    </row>
    <row r="28" spans="1:47" ht="12.75">
      <c r="A28" s="18">
        <v>191</v>
      </c>
      <c r="B28" s="19"/>
      <c r="C28" s="20">
        <v>1</v>
      </c>
      <c r="D28" s="20">
        <v>13</v>
      </c>
      <c r="E28" s="18">
        <v>6</v>
      </c>
      <c r="F28" s="18">
        <v>2</v>
      </c>
      <c r="G28" s="18">
        <f>D28-E28+F28</f>
        <v>9</v>
      </c>
      <c r="H28" s="21" t="s">
        <v>44</v>
      </c>
      <c r="I28" s="20">
        <f>IF(C28=1,60,IF(C28=4,90,IF(C28=5,90,IF(C28=6,30,IF(C28=7,70,IF(C28=8,140,IF(C28=9,130,140)))))))</f>
        <v>60</v>
      </c>
      <c r="J28" s="20">
        <f>MAX(D28,G28)</f>
        <v>13</v>
      </c>
      <c r="M28" s="1">
        <v>0</v>
      </c>
      <c r="N28" s="1">
        <v>2</v>
      </c>
      <c r="O28" s="1">
        <f>G28-M28+N28</f>
        <v>11</v>
      </c>
      <c r="Q28" s="24">
        <f>J28/I28</f>
        <v>0.21666666666666667</v>
      </c>
      <c r="R28" s="25"/>
      <c r="S28" s="26"/>
      <c r="T28" s="26"/>
      <c r="U28" s="26"/>
      <c r="V28" s="26"/>
      <c r="W28" s="26"/>
      <c r="X28" s="26"/>
      <c r="Y28" s="26"/>
      <c r="Z28" s="26"/>
      <c r="AA28" s="26"/>
      <c r="AB28" s="27"/>
      <c r="AC28" s="28"/>
      <c r="AD28" s="28"/>
      <c r="AE28" s="28"/>
      <c r="AF28" s="28"/>
      <c r="AG28" s="28"/>
      <c r="AH28" s="28"/>
      <c r="AI28" s="28"/>
      <c r="AJ28" s="28"/>
      <c r="AK28" s="28"/>
      <c r="AL28" s="29"/>
      <c r="AM28" s="30"/>
      <c r="AN28" s="30"/>
      <c r="AO28" s="30"/>
      <c r="AP28" s="30"/>
      <c r="AQ28" s="30"/>
      <c r="AR28" s="30"/>
      <c r="AS28" s="30"/>
      <c r="AT28" s="30"/>
      <c r="AU28" s="30"/>
    </row>
    <row r="29" spans="1:47" ht="12.75">
      <c r="A29" s="18">
        <v>330</v>
      </c>
      <c r="B29" s="19"/>
      <c r="C29" s="20">
        <v>1</v>
      </c>
      <c r="D29" s="20">
        <v>51</v>
      </c>
      <c r="E29" s="18">
        <v>0</v>
      </c>
      <c r="F29" s="18">
        <v>2</v>
      </c>
      <c r="G29" s="18">
        <f>D29-E29+F29</f>
        <v>53</v>
      </c>
      <c r="H29" s="21" t="s">
        <v>45</v>
      </c>
      <c r="I29" s="20">
        <f>IF(C29=1,60,IF(C29=4,90,IF(C29=5,90,IF(C29=6,30,IF(C29=7,70,IF(C29=8,140,IF(C29=9,130,140)))))))</f>
        <v>60</v>
      </c>
      <c r="J29" s="20">
        <f>MAX(D29,G29)</f>
        <v>53</v>
      </c>
      <c r="M29" s="1">
        <v>1</v>
      </c>
      <c r="N29" s="1">
        <v>4</v>
      </c>
      <c r="O29" s="1">
        <f>G29-M29+N29</f>
        <v>56</v>
      </c>
      <c r="Q29" s="24">
        <f>J29/I29</f>
        <v>0.8833333333333333</v>
      </c>
      <c r="R29" s="25"/>
      <c r="S29" s="26"/>
      <c r="T29" s="26"/>
      <c r="U29" s="26"/>
      <c r="V29" s="26"/>
      <c r="W29" s="26"/>
      <c r="X29" s="26"/>
      <c r="Y29" s="26"/>
      <c r="Z29" s="26"/>
      <c r="AA29" s="26"/>
      <c r="AB29" s="27"/>
      <c r="AC29" s="28"/>
      <c r="AD29" s="28"/>
      <c r="AE29" s="28"/>
      <c r="AF29" s="28"/>
      <c r="AG29" s="28"/>
      <c r="AH29" s="28"/>
      <c r="AI29" s="28"/>
      <c r="AJ29" s="28"/>
      <c r="AK29" s="28"/>
      <c r="AL29" s="29"/>
      <c r="AM29" s="30"/>
      <c r="AN29" s="30"/>
      <c r="AO29" s="30"/>
      <c r="AP29" s="30"/>
      <c r="AQ29" s="30"/>
      <c r="AR29" s="30"/>
      <c r="AS29" s="30"/>
      <c r="AT29" s="30"/>
      <c r="AU29" s="30"/>
    </row>
    <row r="30" spans="1:47" ht="12.75">
      <c r="A30" s="18">
        <v>330</v>
      </c>
      <c r="B30" s="19"/>
      <c r="C30" s="20">
        <v>1</v>
      </c>
      <c r="D30" s="20">
        <v>35</v>
      </c>
      <c r="E30" s="18">
        <v>1</v>
      </c>
      <c r="F30" s="18">
        <v>0</v>
      </c>
      <c r="G30" s="18">
        <f>D30-E30+F30</f>
        <v>34</v>
      </c>
      <c r="H30" s="21" t="s">
        <v>46</v>
      </c>
      <c r="I30" s="20">
        <f>IF(C30=1,60,IF(C30=4,90,IF(C30=5,90,IF(C30=6,30,IF(C30=7,70,IF(C30=8,140,IF(C30=9,130,140)))))))</f>
        <v>60</v>
      </c>
      <c r="J30" s="20">
        <f>MAX(D30,G30)</f>
        <v>35</v>
      </c>
      <c r="M30" s="1">
        <v>0</v>
      </c>
      <c r="N30" s="1">
        <v>0</v>
      </c>
      <c r="O30" s="1">
        <f>G30-M30+N30</f>
        <v>34</v>
      </c>
      <c r="Q30" s="24">
        <f>J30/I30</f>
        <v>0.5833333333333334</v>
      </c>
      <c r="R30" s="25"/>
      <c r="S30" s="26"/>
      <c r="T30" s="26"/>
      <c r="U30" s="26"/>
      <c r="V30" s="26"/>
      <c r="W30" s="26"/>
      <c r="X30" s="26"/>
      <c r="Y30" s="26"/>
      <c r="Z30" s="26"/>
      <c r="AA30" s="26"/>
      <c r="AB30" s="27"/>
      <c r="AC30" s="28"/>
      <c r="AD30" s="28"/>
      <c r="AE30" s="28"/>
      <c r="AF30" s="28"/>
      <c r="AG30" s="28"/>
      <c r="AH30" s="28"/>
      <c r="AI30" s="28"/>
      <c r="AJ30" s="28"/>
      <c r="AK30" s="28"/>
      <c r="AL30" s="29"/>
      <c r="AM30" s="30"/>
      <c r="AN30" s="30"/>
      <c r="AO30" s="30"/>
      <c r="AP30" s="30"/>
      <c r="AQ30" s="30"/>
      <c r="AR30" s="30"/>
      <c r="AS30" s="30"/>
      <c r="AT30" s="30"/>
      <c r="AU30" s="30"/>
    </row>
    <row r="31" spans="1:47" ht="12.75">
      <c r="A31" s="18">
        <v>300</v>
      </c>
      <c r="B31" s="19"/>
      <c r="C31" s="20">
        <v>4</v>
      </c>
      <c r="D31" s="20">
        <v>61</v>
      </c>
      <c r="E31" s="18">
        <v>1</v>
      </c>
      <c r="F31" s="18">
        <v>0</v>
      </c>
      <c r="G31" s="18">
        <f>D31-E31+F31</f>
        <v>60</v>
      </c>
      <c r="H31" s="21" t="s">
        <v>47</v>
      </c>
      <c r="I31" s="20">
        <f>IF(C31=1,60,IF(C31=4,90,IF(C31=5,90,IF(C31=6,30,IF(C31=7,70,IF(C31=8,140,IF(C31=9,130,140)))))))</f>
        <v>90</v>
      </c>
      <c r="J31" s="20">
        <f>MAX(D31,G31)</f>
        <v>61</v>
      </c>
      <c r="M31" s="1">
        <v>0</v>
      </c>
      <c r="N31" s="1">
        <v>4</v>
      </c>
      <c r="O31" s="1">
        <f>G31-M31+N31</f>
        <v>64</v>
      </c>
      <c r="Q31" s="24">
        <f>J31/I31</f>
        <v>0.6777777777777778</v>
      </c>
      <c r="R31" s="25"/>
      <c r="S31" s="26"/>
      <c r="T31" s="26"/>
      <c r="U31" s="26"/>
      <c r="V31" s="26"/>
      <c r="W31" s="26"/>
      <c r="X31" s="26"/>
      <c r="Y31" s="26"/>
      <c r="Z31" s="26"/>
      <c r="AA31" s="26"/>
      <c r="AB31" s="27"/>
      <c r="AC31" s="28"/>
      <c r="AD31" s="28"/>
      <c r="AE31" s="28"/>
      <c r="AF31" s="28"/>
      <c r="AG31" s="28"/>
      <c r="AH31" s="28"/>
      <c r="AI31" s="28"/>
      <c r="AJ31" s="28"/>
      <c r="AK31" s="28"/>
      <c r="AL31" s="29"/>
      <c r="AM31" s="30"/>
      <c r="AN31" s="30"/>
      <c r="AO31" s="30"/>
      <c r="AP31" s="30"/>
      <c r="AQ31" s="30"/>
      <c r="AR31" s="30"/>
      <c r="AS31" s="30"/>
      <c r="AT31" s="30"/>
      <c r="AU31" s="30"/>
    </row>
    <row r="32" spans="1:47" ht="12.75">
      <c r="A32" s="18">
        <v>225</v>
      </c>
      <c r="B32" s="19"/>
      <c r="C32" s="20">
        <v>1</v>
      </c>
      <c r="D32" s="20">
        <v>46</v>
      </c>
      <c r="E32" s="18">
        <v>4</v>
      </c>
      <c r="F32" s="18">
        <v>4</v>
      </c>
      <c r="G32" s="18">
        <f>D32-E32+F32</f>
        <v>46</v>
      </c>
      <c r="H32" s="21" t="s">
        <v>48</v>
      </c>
      <c r="I32" s="20">
        <f>IF(C32=1,60,IF(C32=4,90,IF(C32=5,90,IF(C32=6,30,IF(C32=7,70,IF(C32=8,140,IF(C32=9,130,140)))))))</f>
        <v>60</v>
      </c>
      <c r="J32" s="20">
        <f>MAX(D32,G32)</f>
        <v>46</v>
      </c>
      <c r="M32" s="1">
        <v>0</v>
      </c>
      <c r="N32" s="1">
        <v>0</v>
      </c>
      <c r="O32" s="1">
        <f>G32-M32+N32</f>
        <v>46</v>
      </c>
      <c r="Q32" s="24">
        <f>J32/I32</f>
        <v>0.7666666666666667</v>
      </c>
      <c r="R32" s="25"/>
      <c r="S32" s="26"/>
      <c r="T32" s="26"/>
      <c r="U32" s="26"/>
      <c r="V32" s="26"/>
      <c r="W32" s="26"/>
      <c r="X32" s="26"/>
      <c r="Y32" s="26"/>
      <c r="Z32" s="26"/>
      <c r="AA32" s="26"/>
      <c r="AB32" s="27"/>
      <c r="AC32" s="28"/>
      <c r="AD32" s="28"/>
      <c r="AE32" s="28"/>
      <c r="AF32" s="28"/>
      <c r="AG32" s="28"/>
      <c r="AH32" s="28"/>
      <c r="AI32" s="28"/>
      <c r="AJ32" s="28"/>
      <c r="AK32" s="28"/>
      <c r="AL32" s="29"/>
      <c r="AM32" s="30"/>
      <c r="AN32" s="30"/>
      <c r="AO32" s="30"/>
      <c r="AP32" s="30"/>
      <c r="AQ32" s="30"/>
      <c r="AR32" s="30"/>
      <c r="AS32" s="30"/>
      <c r="AT32" s="30"/>
      <c r="AU32" s="30"/>
    </row>
    <row r="33" spans="1:47" ht="12.75">
      <c r="A33" s="18">
        <v>191</v>
      </c>
      <c r="B33" s="19"/>
      <c r="C33" s="20">
        <v>1</v>
      </c>
      <c r="D33" s="20">
        <v>26</v>
      </c>
      <c r="E33" s="18">
        <v>5</v>
      </c>
      <c r="F33" s="18">
        <v>3</v>
      </c>
      <c r="G33" s="18">
        <f>D33-E33+F33</f>
        <v>24</v>
      </c>
      <c r="H33" s="21" t="s">
        <v>49</v>
      </c>
      <c r="I33" s="20">
        <f>IF(C33=1,60,IF(C33=4,90,IF(C33=5,90,IF(C33=6,30,IF(C33=7,70,IF(C33=8,140,IF(C33=9,130,140)))))))</f>
        <v>60</v>
      </c>
      <c r="J33" s="20">
        <f>MAX(D33,G33)</f>
        <v>26</v>
      </c>
      <c r="M33" s="1">
        <v>0</v>
      </c>
      <c r="N33" s="1">
        <v>0</v>
      </c>
      <c r="O33" s="1">
        <f>G33-M33+N33</f>
        <v>24</v>
      </c>
      <c r="Q33" s="24">
        <f>J33/I33</f>
        <v>0.43333333333333335</v>
      </c>
      <c r="R33" s="25"/>
      <c r="S33" s="26"/>
      <c r="T33" s="26"/>
      <c r="U33" s="26"/>
      <c r="V33" s="26"/>
      <c r="W33" s="26"/>
      <c r="X33" s="26"/>
      <c r="Y33" s="26"/>
      <c r="Z33" s="26"/>
      <c r="AA33" s="26"/>
      <c r="AB33" s="27"/>
      <c r="AC33" s="28"/>
      <c r="AD33" s="28"/>
      <c r="AE33" s="28"/>
      <c r="AF33" s="28"/>
      <c r="AG33" s="28"/>
      <c r="AH33" s="28"/>
      <c r="AI33" s="28"/>
      <c r="AJ33" s="28"/>
      <c r="AK33" s="28"/>
      <c r="AL33" s="29"/>
      <c r="AM33" s="30"/>
      <c r="AN33" s="30"/>
      <c r="AO33" s="30"/>
      <c r="AP33" s="30"/>
      <c r="AQ33" s="30"/>
      <c r="AR33" s="30"/>
      <c r="AS33" s="30"/>
      <c r="AT33" s="30"/>
      <c r="AU33" s="30"/>
    </row>
    <row r="34" spans="1:47" ht="12.75">
      <c r="A34" s="18">
        <v>323</v>
      </c>
      <c r="B34" s="19"/>
      <c r="C34" s="20">
        <v>1</v>
      </c>
      <c r="D34" s="20">
        <v>7</v>
      </c>
      <c r="E34" s="18">
        <v>1</v>
      </c>
      <c r="F34" s="18">
        <v>0</v>
      </c>
      <c r="G34" s="18">
        <f>D34-E34+F34</f>
        <v>6</v>
      </c>
      <c r="H34" s="21" t="s">
        <v>50</v>
      </c>
      <c r="I34" s="20">
        <f>IF(C34=1,60,IF(C34=4,90,IF(C34=5,90,IF(C34=6,30,IF(C34=7,70,IF(C34=8,140,IF(C34=9,130,140)))))))</f>
        <v>60</v>
      </c>
      <c r="J34" s="20">
        <f>MAX(D34,G34)</f>
        <v>7</v>
      </c>
      <c r="M34" s="1">
        <v>1</v>
      </c>
      <c r="N34" s="1">
        <v>2</v>
      </c>
      <c r="O34" s="1">
        <f>G34-M34+N34</f>
        <v>7</v>
      </c>
      <c r="Q34" s="24">
        <f>J34/I34</f>
        <v>0.11666666666666667</v>
      </c>
      <c r="R34" s="25"/>
      <c r="S34" s="26"/>
      <c r="T34" s="26"/>
      <c r="U34" s="26"/>
      <c r="V34" s="26"/>
      <c r="W34" s="26"/>
      <c r="X34" s="26"/>
      <c r="Y34" s="26"/>
      <c r="Z34" s="26"/>
      <c r="AA34" s="26"/>
      <c r="AB34" s="27"/>
      <c r="AC34" s="28"/>
      <c r="AD34" s="28"/>
      <c r="AE34" s="28"/>
      <c r="AF34" s="28"/>
      <c r="AG34" s="28"/>
      <c r="AH34" s="28"/>
      <c r="AI34" s="28"/>
      <c r="AJ34" s="28"/>
      <c r="AK34" s="28"/>
      <c r="AL34" s="29"/>
      <c r="AM34" s="30"/>
      <c r="AN34" s="30"/>
      <c r="AO34" s="30"/>
      <c r="AP34" s="30"/>
      <c r="AQ34" s="30"/>
      <c r="AR34" s="30"/>
      <c r="AS34" s="30"/>
      <c r="AT34" s="30"/>
      <c r="AU34" s="30"/>
    </row>
    <row r="35" spans="1:47" ht="12.75">
      <c r="A35" s="18">
        <v>399</v>
      </c>
      <c r="B35" s="19"/>
      <c r="C35" s="20">
        <v>1</v>
      </c>
      <c r="D35" s="20">
        <v>53</v>
      </c>
      <c r="E35" s="18">
        <v>2</v>
      </c>
      <c r="F35" s="18">
        <v>0</v>
      </c>
      <c r="G35" s="18">
        <f>D35-E35+F35</f>
        <v>51</v>
      </c>
      <c r="H35" s="21" t="s">
        <v>51</v>
      </c>
      <c r="I35" s="20">
        <f>IF(C35=1,60,IF(C35=4,90,IF(C35=5,90,IF(C35=6,30,IF(C35=7,70,IF(C35=8,140,IF(C35=9,130,140)))))))</f>
        <v>60</v>
      </c>
      <c r="J35" s="20">
        <f>MAX(D35,G35)</f>
        <v>53</v>
      </c>
      <c r="M35" s="1">
        <v>2</v>
      </c>
      <c r="N35" s="1">
        <v>1</v>
      </c>
      <c r="O35" s="1">
        <f>G35-M35+N35</f>
        <v>50</v>
      </c>
      <c r="Q35" s="24">
        <f>J35/I35</f>
        <v>0.8833333333333333</v>
      </c>
      <c r="R35" s="25"/>
      <c r="S35" s="26"/>
      <c r="T35" s="26"/>
      <c r="U35" s="26"/>
      <c r="V35" s="26"/>
      <c r="W35" s="26"/>
      <c r="X35" s="26"/>
      <c r="Y35" s="26"/>
      <c r="Z35" s="26"/>
      <c r="AA35" s="26"/>
      <c r="AB35" s="27"/>
      <c r="AC35" s="28"/>
      <c r="AD35" s="28"/>
      <c r="AE35" s="28"/>
      <c r="AF35" s="28"/>
      <c r="AG35" s="28"/>
      <c r="AH35" s="28"/>
      <c r="AI35" s="28"/>
      <c r="AJ35" s="28"/>
      <c r="AK35" s="28"/>
      <c r="AL35" s="29"/>
      <c r="AM35" s="30"/>
      <c r="AN35" s="30"/>
      <c r="AO35" s="30"/>
      <c r="AP35" s="30"/>
      <c r="AQ35" s="30"/>
      <c r="AR35" s="30"/>
      <c r="AS35" s="30"/>
      <c r="AT35" s="30"/>
      <c r="AU35" s="30"/>
    </row>
    <row r="36" spans="1:47" ht="12.75">
      <c r="A36" s="18">
        <v>323</v>
      </c>
      <c r="B36" s="19"/>
      <c r="C36" s="20">
        <v>1</v>
      </c>
      <c r="D36" s="20">
        <v>16</v>
      </c>
      <c r="E36" s="18">
        <v>3</v>
      </c>
      <c r="F36" s="18">
        <v>0</v>
      </c>
      <c r="G36" s="18">
        <f>D36-E36+F36</f>
        <v>13</v>
      </c>
      <c r="H36" s="21" t="s">
        <v>52</v>
      </c>
      <c r="I36" s="20">
        <f>IF(C36=1,60,IF(C36=4,90,IF(C36=5,90,IF(C36=6,30,IF(C36=7,70,IF(C36=8,140,IF(C36=9,130,140)))))))</f>
        <v>60</v>
      </c>
      <c r="J36" s="20">
        <f>MAX(D36,G36)</f>
        <v>16</v>
      </c>
      <c r="K36" s="22">
        <f>D36-E36+F36</f>
        <v>13</v>
      </c>
      <c r="L36" s="1">
        <f>IF(K36-G36=0,0,"chyba")</f>
        <v>0</v>
      </c>
      <c r="M36" s="1">
        <v>2</v>
      </c>
      <c r="N36" s="1">
        <v>0</v>
      </c>
      <c r="O36" s="1">
        <f>G36-M36+N36</f>
        <v>11</v>
      </c>
      <c r="P36" s="15"/>
      <c r="Q36" s="24">
        <f>J36/I36</f>
        <v>0.26666666666666666</v>
      </c>
      <c r="R36" s="25"/>
      <c r="S36" s="26"/>
      <c r="T36" s="26"/>
      <c r="U36" s="26"/>
      <c r="V36" s="26"/>
      <c r="W36" s="26"/>
      <c r="X36" s="26"/>
      <c r="Y36" s="26"/>
      <c r="Z36" s="26"/>
      <c r="AA36" s="26"/>
      <c r="AB36" s="27"/>
      <c r="AC36" s="28"/>
      <c r="AD36" s="28"/>
      <c r="AE36" s="28"/>
      <c r="AF36" s="28"/>
      <c r="AG36" s="28"/>
      <c r="AH36" s="28"/>
      <c r="AI36" s="28"/>
      <c r="AJ36" s="28"/>
      <c r="AK36" s="28"/>
      <c r="AL36" s="29"/>
      <c r="AM36" s="30"/>
      <c r="AN36" s="30"/>
      <c r="AO36" s="30"/>
      <c r="AP36" s="30"/>
      <c r="AQ36" s="30"/>
      <c r="AR36" s="30"/>
      <c r="AS36" s="30"/>
      <c r="AT36" s="30"/>
      <c r="AU36" s="30"/>
    </row>
    <row r="37" spans="1:47" ht="12.75">
      <c r="A37" s="18">
        <v>225</v>
      </c>
      <c r="B37" s="19"/>
      <c r="C37" s="20">
        <v>1</v>
      </c>
      <c r="D37" s="20">
        <v>25</v>
      </c>
      <c r="E37" s="18">
        <v>3</v>
      </c>
      <c r="F37" s="18">
        <v>3</v>
      </c>
      <c r="G37" s="18">
        <f>D37-E37+F37</f>
        <v>25</v>
      </c>
      <c r="H37" s="21" t="s">
        <v>53</v>
      </c>
      <c r="I37" s="20">
        <f>IF(C37=1,60,IF(C37=4,90,IF(C37=5,90,IF(C37=6,30,IF(C37=7,70,IF(C37=8,140,IF(C37=9,130,140)))))))</f>
        <v>60</v>
      </c>
      <c r="J37" s="20">
        <f>MAX(D37,G37)</f>
        <v>25</v>
      </c>
      <c r="K37" s="22">
        <f>D37-E37+F37</f>
        <v>25</v>
      </c>
      <c r="L37" s="1">
        <f>IF(K37-G37=0,0,"chyba")</f>
        <v>0</v>
      </c>
      <c r="M37" s="1">
        <v>2</v>
      </c>
      <c r="N37" s="1">
        <v>0</v>
      </c>
      <c r="O37" s="1">
        <f>G37-M37+N37</f>
        <v>23</v>
      </c>
      <c r="P37" s="15"/>
      <c r="Q37" s="24">
        <f>J37/I37</f>
        <v>0.4166666666666667</v>
      </c>
      <c r="R37" s="25"/>
      <c r="S37" s="26"/>
      <c r="T37" s="26"/>
      <c r="U37" s="26"/>
      <c r="V37" s="26"/>
      <c r="W37" s="26"/>
      <c r="X37" s="26"/>
      <c r="Y37" s="26"/>
      <c r="Z37" s="26"/>
      <c r="AA37" s="26"/>
      <c r="AB37" s="27"/>
      <c r="AC37" s="28"/>
      <c r="AD37" s="28"/>
      <c r="AE37" s="28"/>
      <c r="AF37" s="28"/>
      <c r="AG37" s="28"/>
      <c r="AH37" s="28"/>
      <c r="AI37" s="28"/>
      <c r="AJ37" s="28"/>
      <c r="AK37" s="28"/>
      <c r="AL37" s="29"/>
      <c r="AM37" s="30"/>
      <c r="AN37" s="30"/>
      <c r="AO37" s="30"/>
      <c r="AP37" s="30"/>
      <c r="AQ37" s="30"/>
      <c r="AR37" s="30"/>
      <c r="AS37" s="30"/>
      <c r="AT37" s="30"/>
      <c r="AU37" s="30"/>
    </row>
    <row r="38" spans="1:47" ht="12.75">
      <c r="A38" s="18">
        <v>191</v>
      </c>
      <c r="B38" s="19"/>
      <c r="C38" s="20">
        <v>1</v>
      </c>
      <c r="D38" s="20">
        <v>13</v>
      </c>
      <c r="E38" s="18">
        <v>2</v>
      </c>
      <c r="F38" s="18">
        <v>0</v>
      </c>
      <c r="G38" s="18">
        <f>D38-E38+F38</f>
        <v>11</v>
      </c>
      <c r="H38" s="21" t="s">
        <v>53</v>
      </c>
      <c r="I38" s="20">
        <f>IF(C38=1,60,IF(C38=4,90,IF(C38=5,90,IF(C38=6,30,IF(C38=7,70,IF(C38=8,140,IF(C38=9,130,140)))))))</f>
        <v>60</v>
      </c>
      <c r="J38" s="20">
        <f>MAX(D38,G38)</f>
        <v>13</v>
      </c>
      <c r="K38" s="22">
        <f>D38-E38+F38</f>
        <v>11</v>
      </c>
      <c r="L38" s="1">
        <f>IF(K38-G38=0,0,"chyba")</f>
        <v>0</v>
      </c>
      <c r="M38" s="1">
        <v>0</v>
      </c>
      <c r="N38" s="1">
        <v>1</v>
      </c>
      <c r="O38" s="1">
        <f>G38-M38+N38</f>
        <v>12</v>
      </c>
      <c r="P38" s="15"/>
      <c r="Q38" s="24">
        <f>J38/I38</f>
        <v>0.21666666666666667</v>
      </c>
      <c r="R38" s="25"/>
      <c r="S38" s="26"/>
      <c r="T38" s="26"/>
      <c r="U38" s="26"/>
      <c r="V38" s="26"/>
      <c r="W38" s="26"/>
      <c r="X38" s="26"/>
      <c r="Y38" s="26"/>
      <c r="Z38" s="26"/>
      <c r="AA38" s="26"/>
      <c r="AB38" s="27"/>
      <c r="AC38" s="28"/>
      <c r="AD38" s="28"/>
      <c r="AE38" s="28"/>
      <c r="AF38" s="28"/>
      <c r="AG38" s="28"/>
      <c r="AH38" s="28"/>
      <c r="AI38" s="28"/>
      <c r="AJ38" s="28"/>
      <c r="AK38" s="28"/>
      <c r="AL38" s="29"/>
      <c r="AM38" s="30"/>
      <c r="AN38" s="30"/>
      <c r="AO38" s="30"/>
      <c r="AP38" s="30"/>
      <c r="AQ38" s="30"/>
      <c r="AR38" s="30"/>
      <c r="AS38" s="30"/>
      <c r="AT38" s="30"/>
      <c r="AU38" s="30"/>
    </row>
    <row r="39" spans="1:47" ht="12.75">
      <c r="A39" s="18">
        <v>399</v>
      </c>
      <c r="B39" s="19"/>
      <c r="C39" s="20">
        <v>1</v>
      </c>
      <c r="D39" s="20">
        <v>34</v>
      </c>
      <c r="E39" s="18">
        <v>2</v>
      </c>
      <c r="F39" s="18">
        <v>0</v>
      </c>
      <c r="G39" s="18">
        <f>D39-E39+F39</f>
        <v>32</v>
      </c>
      <c r="H39" s="21" t="s">
        <v>54</v>
      </c>
      <c r="I39" s="20">
        <f>IF(C39=1,60,IF(C39=4,90,IF(C39=5,90,IF(C39=6,30,IF(C39=7,70,IF(C39=8,140,IF(C39=9,130,140)))))))</f>
        <v>60</v>
      </c>
      <c r="J39" s="20">
        <f>MAX(D39,G39)</f>
        <v>34</v>
      </c>
      <c r="K39" s="22">
        <f>D39-E39+F39</f>
        <v>32</v>
      </c>
      <c r="L39" s="1">
        <f>IF(K39-G39=0,0,"chyba")</f>
        <v>0</v>
      </c>
      <c r="M39" s="1">
        <v>1</v>
      </c>
      <c r="N39" s="1">
        <v>2</v>
      </c>
      <c r="O39" s="1">
        <f>G39-M39+N39</f>
        <v>33</v>
      </c>
      <c r="P39" s="15"/>
      <c r="Q39" s="24">
        <f>J39/I39</f>
        <v>0.5666666666666667</v>
      </c>
      <c r="R39" s="25"/>
      <c r="S39" s="26"/>
      <c r="T39" s="26"/>
      <c r="U39" s="26"/>
      <c r="V39" s="26"/>
      <c r="W39" s="26"/>
      <c r="X39" s="26"/>
      <c r="Y39" s="26"/>
      <c r="Z39" s="26"/>
      <c r="AA39" s="26"/>
      <c r="AB39" s="27"/>
      <c r="AC39" s="28"/>
      <c r="AD39" s="28"/>
      <c r="AE39" s="28"/>
      <c r="AF39" s="28"/>
      <c r="AG39" s="28"/>
      <c r="AH39" s="28"/>
      <c r="AI39" s="28"/>
      <c r="AJ39" s="28"/>
      <c r="AK39" s="28"/>
      <c r="AL39" s="29"/>
      <c r="AM39" s="30"/>
      <c r="AN39" s="30"/>
      <c r="AO39" s="30"/>
      <c r="AP39" s="30"/>
      <c r="AQ39" s="30"/>
      <c r="AR39" s="30"/>
      <c r="AS39" s="30"/>
      <c r="AT39" s="30"/>
      <c r="AU39" s="30"/>
    </row>
    <row r="40" spans="1:47" ht="12.75">
      <c r="A40" s="18">
        <v>191</v>
      </c>
      <c r="B40" s="19"/>
      <c r="C40" s="20">
        <v>1</v>
      </c>
      <c r="D40" s="20">
        <v>24</v>
      </c>
      <c r="E40" s="18">
        <v>8</v>
      </c>
      <c r="F40" s="18">
        <v>3</v>
      </c>
      <c r="G40" s="18">
        <f>D40-E40+F40</f>
        <v>19</v>
      </c>
      <c r="H40" s="21" t="s">
        <v>55</v>
      </c>
      <c r="I40" s="20">
        <f>IF(C40=1,60,IF(C40=4,90,IF(C40=5,90,IF(C40=6,30,IF(C40=7,70,IF(C40=8,140,IF(C40=9,130,140)))))))</f>
        <v>60</v>
      </c>
      <c r="J40" s="20">
        <f>MAX(D40,G40)</f>
        <v>24</v>
      </c>
      <c r="K40" s="22">
        <f>D40-E40+F40</f>
        <v>19</v>
      </c>
      <c r="L40" s="1">
        <f>IF(K40-G40=0,0,"chyba")</f>
        <v>0</v>
      </c>
      <c r="M40" s="1">
        <v>1</v>
      </c>
      <c r="N40" s="1">
        <v>2</v>
      </c>
      <c r="O40" s="1">
        <f>G40-M40+N40</f>
        <v>20</v>
      </c>
      <c r="P40" s="15"/>
      <c r="Q40" s="24">
        <f>J40/I40</f>
        <v>0.4</v>
      </c>
      <c r="R40" s="25"/>
      <c r="S40" s="26"/>
      <c r="T40" s="26"/>
      <c r="U40" s="26"/>
      <c r="V40" s="26"/>
      <c r="W40" s="26"/>
      <c r="X40" s="26"/>
      <c r="Y40" s="26"/>
      <c r="Z40" s="26"/>
      <c r="AA40" s="26"/>
      <c r="AB40" s="27"/>
      <c r="AC40" s="28"/>
      <c r="AD40" s="28"/>
      <c r="AE40" s="28"/>
      <c r="AF40" s="28"/>
      <c r="AG40" s="28"/>
      <c r="AH40" s="28"/>
      <c r="AI40" s="28"/>
      <c r="AJ40" s="28"/>
      <c r="AK40" s="28"/>
      <c r="AL40" s="29"/>
      <c r="AM40" s="30"/>
      <c r="AN40" s="30"/>
      <c r="AO40" s="30"/>
      <c r="AP40" s="30"/>
      <c r="AQ40" s="30"/>
      <c r="AR40" s="30"/>
      <c r="AS40" s="30"/>
      <c r="AT40" s="30"/>
      <c r="AU40" s="30"/>
    </row>
    <row r="41" spans="1:47" ht="12.75">
      <c r="A41" s="18">
        <v>300</v>
      </c>
      <c r="B41" s="19"/>
      <c r="C41" s="20">
        <v>4</v>
      </c>
      <c r="D41" s="20">
        <v>57</v>
      </c>
      <c r="E41" s="18">
        <v>3</v>
      </c>
      <c r="F41" s="18">
        <v>17</v>
      </c>
      <c r="G41" s="18">
        <f>D41-E41+F41</f>
        <v>71</v>
      </c>
      <c r="H41" s="21" t="s">
        <v>56</v>
      </c>
      <c r="I41" s="20">
        <f>IF(C41=1,60,IF(C41=4,90,IF(C41=5,90,IF(C41=6,30,IF(C41=7,70,IF(C41=8,140,IF(C41=9,130,140)))))))</f>
        <v>90</v>
      </c>
      <c r="J41" s="20">
        <f>MAX(D41,G41)</f>
        <v>71</v>
      </c>
      <c r="K41" s="22">
        <f>D41-E41+F41</f>
        <v>71</v>
      </c>
      <c r="L41" s="1">
        <f>IF(K41-G41=0,0,"chyba")</f>
        <v>0</v>
      </c>
      <c r="M41" s="1">
        <v>0</v>
      </c>
      <c r="N41" s="1">
        <v>0</v>
      </c>
      <c r="O41" s="1">
        <f>G41-M41+N41</f>
        <v>71</v>
      </c>
      <c r="P41" s="15"/>
      <c r="Q41" s="24">
        <f>J41/I41</f>
        <v>0.7888888888888889</v>
      </c>
      <c r="R41" s="25"/>
      <c r="S41" s="26"/>
      <c r="T41" s="26"/>
      <c r="U41" s="26"/>
      <c r="V41" s="26"/>
      <c r="W41" s="26"/>
      <c r="X41" s="26"/>
      <c r="Y41" s="26"/>
      <c r="Z41" s="26"/>
      <c r="AA41" s="26"/>
      <c r="AB41" s="27"/>
      <c r="AC41" s="28"/>
      <c r="AD41" s="28"/>
      <c r="AE41" s="28"/>
      <c r="AF41" s="28"/>
      <c r="AG41" s="28"/>
      <c r="AH41" s="28"/>
      <c r="AI41" s="28"/>
      <c r="AJ41" s="28"/>
      <c r="AK41" s="28"/>
      <c r="AL41" s="29"/>
      <c r="AM41" s="30"/>
      <c r="AN41" s="30"/>
      <c r="AO41" s="30"/>
      <c r="AP41" s="30"/>
      <c r="AQ41" s="30"/>
      <c r="AR41" s="30"/>
      <c r="AS41" s="30"/>
      <c r="AT41" s="30"/>
      <c r="AU41" s="30"/>
    </row>
    <row r="42" spans="1:47" ht="12.75">
      <c r="A42" s="18">
        <v>191</v>
      </c>
      <c r="B42" s="19"/>
      <c r="C42" s="20">
        <v>1</v>
      </c>
      <c r="D42" s="20">
        <v>30</v>
      </c>
      <c r="E42" s="18">
        <v>10</v>
      </c>
      <c r="F42" s="18">
        <v>2</v>
      </c>
      <c r="G42" s="18">
        <f>D42-E42+F42</f>
        <v>22</v>
      </c>
      <c r="H42" s="21" t="s">
        <v>57</v>
      </c>
      <c r="I42" s="20">
        <f>IF(C42=1,60,IF(C42=4,90,IF(C42=5,90,IF(C42=6,30,IF(C42=7,70,IF(C42=8,140,IF(C42=9,130,140)))))))</f>
        <v>60</v>
      </c>
      <c r="J42" s="20">
        <f>MAX(D42,G42)</f>
        <v>30</v>
      </c>
      <c r="K42" s="22">
        <f>D42-E42+F42</f>
        <v>22</v>
      </c>
      <c r="L42" s="1">
        <f>IF(K42-G42=0,0,"chyba")</f>
        <v>0</v>
      </c>
      <c r="M42" s="1">
        <v>0</v>
      </c>
      <c r="N42" s="1">
        <v>1</v>
      </c>
      <c r="O42" s="1">
        <f>G42-M42+N42</f>
        <v>23</v>
      </c>
      <c r="P42" s="15"/>
      <c r="Q42" s="24">
        <f>J42/I42</f>
        <v>0.5</v>
      </c>
      <c r="R42" s="25"/>
      <c r="S42" s="26"/>
      <c r="T42" s="26"/>
      <c r="U42" s="26"/>
      <c r="V42" s="26"/>
      <c r="W42" s="26"/>
      <c r="X42" s="26"/>
      <c r="Y42" s="26"/>
      <c r="Z42" s="26"/>
      <c r="AA42" s="26"/>
      <c r="AB42" s="27"/>
      <c r="AC42" s="28"/>
      <c r="AD42" s="28"/>
      <c r="AE42" s="28"/>
      <c r="AF42" s="28"/>
      <c r="AG42" s="28"/>
      <c r="AH42" s="28"/>
      <c r="AI42" s="28"/>
      <c r="AJ42" s="28"/>
      <c r="AK42" s="28"/>
      <c r="AL42" s="29"/>
      <c r="AM42" s="30"/>
      <c r="AN42" s="30"/>
      <c r="AO42" s="30"/>
      <c r="AP42" s="30"/>
      <c r="AQ42" s="30"/>
      <c r="AR42" s="30"/>
      <c r="AS42" s="30"/>
      <c r="AT42" s="30"/>
      <c r="AU42" s="30"/>
    </row>
    <row r="43" spans="1:47" ht="12.75">
      <c r="A43" s="18">
        <v>225</v>
      </c>
      <c r="B43" s="19"/>
      <c r="C43" s="20">
        <v>1</v>
      </c>
      <c r="D43" s="20">
        <v>50</v>
      </c>
      <c r="E43" s="18">
        <v>4</v>
      </c>
      <c r="F43" s="18">
        <v>0</v>
      </c>
      <c r="G43" s="18">
        <f>D43-E43+F43</f>
        <v>46</v>
      </c>
      <c r="H43" s="21" t="s">
        <v>58</v>
      </c>
      <c r="I43" s="20">
        <f>IF(C43=1,60,IF(C43=4,90,IF(C43=5,90,IF(C43=6,30,IF(C43=7,70,IF(C43=8,140,IF(C43=9,130,140)))))))</f>
        <v>60</v>
      </c>
      <c r="J43" s="20">
        <f>MAX(D43,G43)</f>
        <v>50</v>
      </c>
      <c r="K43" s="22">
        <f>D43-E43+F43</f>
        <v>46</v>
      </c>
      <c r="L43" s="1">
        <f>IF(K43-G43=0,0,"chyba")</f>
        <v>0</v>
      </c>
      <c r="M43" s="1">
        <v>1</v>
      </c>
      <c r="N43" s="1">
        <v>2</v>
      </c>
      <c r="O43" s="1">
        <f>G43-M43+N43</f>
        <v>47</v>
      </c>
      <c r="P43" s="31"/>
      <c r="Q43" s="24">
        <f>J43/I43</f>
        <v>0.8333333333333334</v>
      </c>
      <c r="R43" s="25"/>
      <c r="S43" s="26"/>
      <c r="T43" s="26"/>
      <c r="U43" s="26"/>
      <c r="V43" s="26"/>
      <c r="W43" s="26"/>
      <c r="X43" s="26"/>
      <c r="Y43" s="26"/>
      <c r="Z43" s="26"/>
      <c r="AA43" s="26"/>
      <c r="AB43" s="27"/>
      <c r="AC43" s="28"/>
      <c r="AD43" s="28"/>
      <c r="AE43" s="28"/>
      <c r="AF43" s="28"/>
      <c r="AG43" s="28"/>
      <c r="AH43" s="28"/>
      <c r="AI43" s="28"/>
      <c r="AJ43" s="28"/>
      <c r="AK43" s="28"/>
      <c r="AL43" s="29"/>
      <c r="AM43" s="30"/>
      <c r="AN43" s="30"/>
      <c r="AO43" s="30"/>
      <c r="AP43" s="30"/>
      <c r="AQ43" s="30"/>
      <c r="AR43" s="30"/>
      <c r="AS43" s="30"/>
      <c r="AT43" s="30"/>
      <c r="AU43" s="30"/>
    </row>
    <row r="44" spans="1:47" ht="12.75">
      <c r="A44" s="18">
        <v>330</v>
      </c>
      <c r="B44" s="19"/>
      <c r="C44" s="20">
        <v>1</v>
      </c>
      <c r="D44" s="20">
        <v>48</v>
      </c>
      <c r="E44" s="18">
        <v>3</v>
      </c>
      <c r="F44" s="18">
        <v>0</v>
      </c>
      <c r="G44" s="18">
        <f>D44-E44+F44</f>
        <v>45</v>
      </c>
      <c r="H44" s="21" t="s">
        <v>59</v>
      </c>
      <c r="I44" s="20">
        <f>IF(C44=1,60,IF(C44=4,90,IF(C44=5,90,IF(C44=6,30,IF(C44=7,70,IF(C44=8,140,IF(C44=9,130,140)))))))</f>
        <v>60</v>
      </c>
      <c r="J44" s="20">
        <f>MAX(D44,G44)</f>
        <v>48</v>
      </c>
      <c r="K44" s="22">
        <f>D44-E44+F44</f>
        <v>45</v>
      </c>
      <c r="L44" s="1">
        <f>IF(K44-G44=0,0,"chyba")</f>
        <v>0</v>
      </c>
      <c r="M44" s="1">
        <v>0</v>
      </c>
      <c r="N44" s="1">
        <v>2</v>
      </c>
      <c r="O44" s="1">
        <f>G44-M44+N44</f>
        <v>47</v>
      </c>
      <c r="P44" s="15"/>
      <c r="Q44" s="24">
        <f>J44/I44</f>
        <v>0.8</v>
      </c>
      <c r="R44" s="25"/>
      <c r="S44" s="26"/>
      <c r="T44" s="26"/>
      <c r="U44" s="26"/>
      <c r="V44" s="26"/>
      <c r="W44" s="26"/>
      <c r="X44" s="26"/>
      <c r="Y44" s="26"/>
      <c r="Z44" s="26"/>
      <c r="AA44" s="26"/>
      <c r="AB44" s="27"/>
      <c r="AC44" s="28"/>
      <c r="AD44" s="28"/>
      <c r="AE44" s="28"/>
      <c r="AF44" s="28"/>
      <c r="AG44" s="28"/>
      <c r="AH44" s="28"/>
      <c r="AI44" s="28"/>
      <c r="AJ44" s="28"/>
      <c r="AK44" s="28"/>
      <c r="AL44" s="29"/>
      <c r="AM44" s="30"/>
      <c r="AN44" s="30"/>
      <c r="AO44" s="30"/>
      <c r="AP44" s="30"/>
      <c r="AQ44" s="30"/>
      <c r="AR44" s="30"/>
      <c r="AS44" s="30"/>
      <c r="AT44" s="30"/>
      <c r="AU44" s="30"/>
    </row>
    <row r="45" spans="1:47" ht="12.75">
      <c r="A45" s="18">
        <v>191</v>
      </c>
      <c r="B45" s="19"/>
      <c r="C45" s="20">
        <v>1</v>
      </c>
      <c r="D45" s="20">
        <v>15</v>
      </c>
      <c r="E45" s="18">
        <v>5</v>
      </c>
      <c r="F45" s="18">
        <v>5</v>
      </c>
      <c r="G45" s="18">
        <f>D45-E45+F45</f>
        <v>15</v>
      </c>
      <c r="H45" s="21" t="s">
        <v>60</v>
      </c>
      <c r="I45" s="20">
        <f>IF(C45=1,60,IF(C45=4,90,IF(C45=5,90,IF(C45=6,30,IF(C45=7,70,IF(C45=8,140,IF(C45=9,130,140)))))))</f>
        <v>60</v>
      </c>
      <c r="J45" s="20">
        <f>MAX(D45,G45)</f>
        <v>15</v>
      </c>
      <c r="K45" s="22">
        <f>D45-E45+F45</f>
        <v>15</v>
      </c>
      <c r="L45" s="1">
        <f>IF(K45-G45=0,0,"chyba")</f>
        <v>0</v>
      </c>
      <c r="M45" s="1">
        <v>1</v>
      </c>
      <c r="N45" s="1">
        <v>1</v>
      </c>
      <c r="O45" s="1">
        <f>G45-M45+N45</f>
        <v>15</v>
      </c>
      <c r="P45" s="15"/>
      <c r="Q45" s="24">
        <f>J45/I45</f>
        <v>0.25</v>
      </c>
      <c r="R45" s="25"/>
      <c r="S45" s="26"/>
      <c r="T45" s="26"/>
      <c r="U45" s="26"/>
      <c r="V45" s="26"/>
      <c r="W45" s="26"/>
      <c r="X45" s="26"/>
      <c r="Y45" s="26"/>
      <c r="Z45" s="26"/>
      <c r="AA45" s="26"/>
      <c r="AB45" s="32"/>
      <c r="AC45" s="33"/>
      <c r="AD45" s="33"/>
      <c r="AE45" s="33"/>
      <c r="AF45" s="33"/>
      <c r="AG45" s="33"/>
      <c r="AH45" s="33"/>
      <c r="AI45" s="33"/>
      <c r="AJ45" s="33"/>
      <c r="AK45" s="33"/>
      <c r="AL45" s="29"/>
      <c r="AM45" s="30"/>
      <c r="AN45" s="30"/>
      <c r="AO45" s="30"/>
      <c r="AP45" s="30"/>
      <c r="AQ45" s="30"/>
      <c r="AR45" s="30"/>
      <c r="AS45" s="30"/>
      <c r="AT45" s="30"/>
      <c r="AU45" s="30"/>
    </row>
    <row r="46" spans="1:47" ht="12.75">
      <c r="A46" s="18">
        <v>225</v>
      </c>
      <c r="B46" s="19"/>
      <c r="C46" s="20">
        <v>1</v>
      </c>
      <c r="D46" s="20">
        <v>11</v>
      </c>
      <c r="E46" s="18">
        <v>0</v>
      </c>
      <c r="F46" s="18">
        <v>0</v>
      </c>
      <c r="G46" s="18">
        <f>D46-E46+F46</f>
        <v>11</v>
      </c>
      <c r="H46" s="21" t="s">
        <v>61</v>
      </c>
      <c r="I46" s="20">
        <f>IF(C46=1,60,IF(C46=4,90,IF(C46=5,90,IF(C46=6,30,IF(C46=7,70,IF(C46=8,140,IF(C46=9,130,140)))))))</f>
        <v>60</v>
      </c>
      <c r="J46" s="20">
        <f>MAX(D46,G46)</f>
        <v>11</v>
      </c>
      <c r="K46" s="22">
        <f>D46-E46+F46</f>
        <v>11</v>
      </c>
      <c r="L46" s="1">
        <f>IF(K46-G46=0,0,"chyba")</f>
        <v>0</v>
      </c>
      <c r="M46" s="1">
        <v>1</v>
      </c>
      <c r="N46" s="1">
        <v>1</v>
      </c>
      <c r="O46" s="1">
        <f>G46-M46+N46</f>
        <v>11</v>
      </c>
      <c r="P46" s="15"/>
      <c r="Q46" s="24">
        <f>J46/I46</f>
        <v>0.18333333333333332</v>
      </c>
      <c r="R46" s="25"/>
      <c r="S46" s="26"/>
      <c r="T46" s="26"/>
      <c r="U46" s="26"/>
      <c r="V46" s="26"/>
      <c r="W46" s="26"/>
      <c r="X46" s="26"/>
      <c r="Y46" s="26"/>
      <c r="Z46" s="26"/>
      <c r="AA46" s="26"/>
      <c r="AB46" s="27"/>
      <c r="AC46" s="28"/>
      <c r="AD46" s="28"/>
      <c r="AE46" s="28"/>
      <c r="AF46" s="28"/>
      <c r="AG46" s="28"/>
      <c r="AH46" s="28"/>
      <c r="AI46" s="28"/>
      <c r="AJ46" s="28"/>
      <c r="AK46" s="28"/>
      <c r="AL46" s="29"/>
      <c r="AM46" s="30"/>
      <c r="AN46" s="30"/>
      <c r="AO46" s="30"/>
      <c r="AP46" s="30"/>
      <c r="AQ46" s="30"/>
      <c r="AR46" s="30"/>
      <c r="AS46" s="30"/>
      <c r="AT46" s="30"/>
      <c r="AU46" s="30"/>
    </row>
    <row r="47" spans="1:47" ht="12.75">
      <c r="A47" s="18">
        <v>191</v>
      </c>
      <c r="B47" s="19"/>
      <c r="C47" s="20">
        <v>1</v>
      </c>
      <c r="D47" s="20">
        <v>20</v>
      </c>
      <c r="E47" s="18">
        <v>8</v>
      </c>
      <c r="F47" s="18">
        <v>8</v>
      </c>
      <c r="G47" s="18">
        <f>D47-E47+F47</f>
        <v>20</v>
      </c>
      <c r="H47" s="21" t="s">
        <v>62</v>
      </c>
      <c r="I47" s="20">
        <f>IF(C47=1,60,IF(C47=4,90,IF(C47=5,90,IF(C47=6,30,IF(C47=7,70,IF(C47=8,140,IF(C47=9,130,140)))))))</f>
        <v>60</v>
      </c>
      <c r="J47" s="20">
        <f>MAX(D47,G47)</f>
        <v>20</v>
      </c>
      <c r="K47" s="22">
        <f>D47-E47+F47</f>
        <v>20</v>
      </c>
      <c r="L47" s="1">
        <f>IF(K47-G47=0,0,"chyba")</f>
        <v>0</v>
      </c>
      <c r="M47" s="1">
        <v>1</v>
      </c>
      <c r="N47" s="1">
        <v>1</v>
      </c>
      <c r="O47" s="1">
        <f>G47-M47+N47</f>
        <v>20</v>
      </c>
      <c r="P47" s="15"/>
      <c r="Q47" s="24">
        <f>J47/I47</f>
        <v>0.3333333333333333</v>
      </c>
      <c r="R47" s="25"/>
      <c r="S47" s="26"/>
      <c r="T47" s="26"/>
      <c r="U47" s="26"/>
      <c r="V47" s="26"/>
      <c r="W47" s="26"/>
      <c r="X47" s="26"/>
      <c r="Y47" s="26"/>
      <c r="Z47" s="26"/>
      <c r="AA47" s="26"/>
      <c r="AB47" s="32"/>
      <c r="AC47" s="33"/>
      <c r="AD47" s="33"/>
      <c r="AE47" s="33"/>
      <c r="AF47" s="33"/>
      <c r="AG47" s="33"/>
      <c r="AH47" s="33"/>
      <c r="AI47" s="33"/>
      <c r="AJ47" s="33"/>
      <c r="AK47" s="33"/>
      <c r="AL47" s="29"/>
      <c r="AM47" s="30"/>
      <c r="AN47" s="30"/>
      <c r="AO47" s="30"/>
      <c r="AP47" s="30"/>
      <c r="AQ47" s="30"/>
      <c r="AR47" s="30"/>
      <c r="AS47" s="30"/>
      <c r="AT47" s="30"/>
      <c r="AU47" s="30"/>
    </row>
    <row r="48" spans="1:47" ht="12.75">
      <c r="A48" s="18">
        <v>300</v>
      </c>
      <c r="B48" s="19"/>
      <c r="C48" s="20">
        <v>4</v>
      </c>
      <c r="D48" s="20">
        <v>43</v>
      </c>
      <c r="E48" s="18">
        <v>4</v>
      </c>
      <c r="F48" s="18">
        <v>6</v>
      </c>
      <c r="G48" s="18">
        <f>D48-E48+F48</f>
        <v>45</v>
      </c>
      <c r="H48" s="21" t="s">
        <v>63</v>
      </c>
      <c r="I48" s="20">
        <f>IF(C48=1,60,IF(C48=4,90,IF(C48=5,90,IF(C48=6,30,IF(C48=7,70,IF(C48=8,140,IF(C48=9,130,140)))))))</f>
        <v>90</v>
      </c>
      <c r="J48" s="20">
        <f>MAX(D48,G48)</f>
        <v>45</v>
      </c>
      <c r="K48" s="22"/>
      <c r="M48" s="1">
        <v>0</v>
      </c>
      <c r="N48" s="1">
        <v>0</v>
      </c>
      <c r="O48" s="1">
        <f>G48-M48+N48</f>
        <v>45</v>
      </c>
      <c r="P48" s="15"/>
      <c r="Q48" s="24">
        <f>J48/I48</f>
        <v>0.5</v>
      </c>
      <c r="R48" s="25"/>
      <c r="S48" s="26"/>
      <c r="T48" s="26"/>
      <c r="U48" s="26"/>
      <c r="V48" s="26"/>
      <c r="W48" s="26"/>
      <c r="X48" s="26"/>
      <c r="Y48" s="26"/>
      <c r="Z48" s="26"/>
      <c r="AA48" s="26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9"/>
      <c r="AM48" s="30"/>
      <c r="AN48" s="30"/>
      <c r="AO48" s="30"/>
      <c r="AP48" s="30"/>
      <c r="AQ48" s="30"/>
      <c r="AR48" s="30"/>
      <c r="AS48" s="30"/>
      <c r="AT48" s="30"/>
      <c r="AU48" s="30"/>
    </row>
    <row r="49" spans="1:47" ht="12.75">
      <c r="A49" s="18">
        <v>399</v>
      </c>
      <c r="B49" s="19"/>
      <c r="C49" s="20">
        <v>1</v>
      </c>
      <c r="D49" s="20">
        <v>71</v>
      </c>
      <c r="E49" s="18">
        <v>3</v>
      </c>
      <c r="F49" s="18">
        <v>0</v>
      </c>
      <c r="G49" s="18">
        <f>D49-E49+F49</f>
        <v>68</v>
      </c>
      <c r="H49" s="21" t="s">
        <v>64</v>
      </c>
      <c r="I49" s="20">
        <f>IF(C49=1,60,IF(C49=4,90,IF(C49=5,90,IF(C49=6,30,IF(C49=7,70,IF(C49=8,140,IF(C49=9,130,140)))))))</f>
        <v>60</v>
      </c>
      <c r="J49" s="20">
        <f>MAX(D49,G49)</f>
        <v>71</v>
      </c>
      <c r="K49" s="22">
        <f>D49-E49+F49</f>
        <v>68</v>
      </c>
      <c r="L49" s="1">
        <f>IF(K49-G49=0,0,"chyba")</f>
        <v>0</v>
      </c>
      <c r="M49" s="1">
        <v>0</v>
      </c>
      <c r="N49" s="1">
        <v>0</v>
      </c>
      <c r="O49" s="1">
        <f>G49-M49+N49</f>
        <v>68</v>
      </c>
      <c r="P49" s="15"/>
      <c r="Q49" s="24">
        <f>J49/I49</f>
        <v>1.1833333333333333</v>
      </c>
      <c r="R49" s="25"/>
      <c r="S49" s="26"/>
      <c r="T49" s="26"/>
      <c r="U49" s="26"/>
      <c r="V49" s="26"/>
      <c r="W49" s="26"/>
      <c r="X49" s="26"/>
      <c r="Y49" s="26"/>
      <c r="Z49" s="26"/>
      <c r="AA49" s="26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9"/>
      <c r="AM49" s="30"/>
      <c r="AN49" s="30"/>
      <c r="AO49" s="30"/>
      <c r="AP49" s="30"/>
      <c r="AQ49" s="30"/>
      <c r="AR49" s="30"/>
      <c r="AS49" s="30"/>
      <c r="AT49" s="30"/>
      <c r="AU49" s="30"/>
    </row>
    <row r="50" spans="1:47" ht="12.75">
      <c r="A50" s="18">
        <v>225</v>
      </c>
      <c r="B50" s="19"/>
      <c r="C50" s="20">
        <v>1</v>
      </c>
      <c r="D50" s="20">
        <v>6</v>
      </c>
      <c r="E50" s="18">
        <v>0</v>
      </c>
      <c r="F50" s="18">
        <v>12</v>
      </c>
      <c r="G50" s="18">
        <f>D50-E50+F50</f>
        <v>18</v>
      </c>
      <c r="H50" s="21" t="s">
        <v>65</v>
      </c>
      <c r="I50" s="20">
        <f>IF(C50=1,60,IF(C50=4,90,IF(C50=5,90,IF(C50=6,30,IF(C50=7,70,IF(C50=8,140,IF(C50=9,130,140)))))))</f>
        <v>60</v>
      </c>
      <c r="J50" s="20">
        <f>MAX(D50,G50)</f>
        <v>18</v>
      </c>
      <c r="M50" s="1">
        <v>0</v>
      </c>
      <c r="N50" s="1">
        <v>2</v>
      </c>
      <c r="O50" s="1">
        <f>G50-M50+N50</f>
        <v>20</v>
      </c>
      <c r="Q50" s="24">
        <f>J50/I50</f>
        <v>0.3</v>
      </c>
      <c r="R50" s="25"/>
      <c r="S50" s="26"/>
      <c r="T50" s="26"/>
      <c r="U50" s="26"/>
      <c r="V50" s="26"/>
      <c r="W50" s="26"/>
      <c r="X50" s="26"/>
      <c r="Y50" s="26"/>
      <c r="Z50" s="26"/>
      <c r="AA50" s="26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9"/>
      <c r="AM50" s="30"/>
      <c r="AN50" s="30"/>
      <c r="AO50" s="30"/>
      <c r="AP50" s="30"/>
      <c r="AQ50" s="30"/>
      <c r="AR50" s="30"/>
      <c r="AS50" s="30"/>
      <c r="AT50" s="30"/>
      <c r="AU50" s="30"/>
    </row>
    <row r="51" spans="1:47" ht="12.75">
      <c r="A51" s="18">
        <v>322</v>
      </c>
      <c r="B51" s="19"/>
      <c r="C51" s="20">
        <v>1</v>
      </c>
      <c r="D51" s="20">
        <v>12</v>
      </c>
      <c r="E51" s="18">
        <v>0</v>
      </c>
      <c r="F51" s="18">
        <v>2</v>
      </c>
      <c r="G51" s="18">
        <f>D51-E51+F51</f>
        <v>14</v>
      </c>
      <c r="H51" s="21" t="s">
        <v>66</v>
      </c>
      <c r="I51" s="20">
        <f>IF(C51=1,60,IF(C51=4,90,IF(C51=5,90,IF(C51=6,30,IF(C51=7,70,IF(C51=8,140,IF(C51=9,130,140)))))))</f>
        <v>60</v>
      </c>
      <c r="J51" s="20">
        <f>MAX(D51,G51)</f>
        <v>14</v>
      </c>
      <c r="M51" s="1">
        <v>0</v>
      </c>
      <c r="N51" s="1">
        <v>0</v>
      </c>
      <c r="O51" s="1">
        <f>G51-M51+N51</f>
        <v>14</v>
      </c>
      <c r="Q51" s="24">
        <f>J51/I51</f>
        <v>0.23333333333333334</v>
      </c>
      <c r="R51" s="25"/>
      <c r="S51" s="26"/>
      <c r="T51" s="26"/>
      <c r="U51" s="26"/>
      <c r="V51" s="26"/>
      <c r="W51" s="26"/>
      <c r="X51" s="26"/>
      <c r="Y51" s="26"/>
      <c r="Z51" s="26"/>
      <c r="AA51" s="26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9"/>
      <c r="AM51" s="30"/>
      <c r="AN51" s="30"/>
      <c r="AO51" s="30"/>
      <c r="AP51" s="30"/>
      <c r="AQ51" s="30"/>
      <c r="AR51" s="30"/>
      <c r="AS51" s="30"/>
      <c r="AT51" s="30"/>
      <c r="AU51" s="30"/>
    </row>
    <row r="52" spans="1:47" ht="12.75">
      <c r="A52" s="18">
        <v>330</v>
      </c>
      <c r="B52" s="19"/>
      <c r="C52" s="20">
        <v>1</v>
      </c>
      <c r="D52" s="20">
        <v>45</v>
      </c>
      <c r="E52" s="18">
        <v>1</v>
      </c>
      <c r="F52" s="18">
        <v>0</v>
      </c>
      <c r="G52" s="18">
        <f>D52-E52+F52</f>
        <v>44</v>
      </c>
      <c r="H52" s="21" t="s">
        <v>67</v>
      </c>
      <c r="I52" s="20">
        <f>IF(C52=1,60,IF(C52=4,90,IF(C52=5,90,IF(C52=6,30,IF(C52=7,70,IF(C52=8,140,IF(C52=9,130,140)))))))</f>
        <v>60</v>
      </c>
      <c r="J52" s="20">
        <f>MAX(D52,G52)</f>
        <v>45</v>
      </c>
      <c r="M52" s="1">
        <v>0</v>
      </c>
      <c r="N52" s="1">
        <v>3</v>
      </c>
      <c r="O52" s="1">
        <f>G52-M52+N52</f>
        <v>47</v>
      </c>
      <c r="Q52" s="24">
        <f>J52/I52</f>
        <v>0.75</v>
      </c>
      <c r="R52" s="25"/>
      <c r="S52" s="26"/>
      <c r="T52" s="26"/>
      <c r="U52" s="26"/>
      <c r="V52" s="26"/>
      <c r="W52" s="26"/>
      <c r="X52" s="26"/>
      <c r="Y52" s="26"/>
      <c r="Z52" s="26"/>
      <c r="AA52" s="26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9"/>
      <c r="AM52" s="30"/>
      <c r="AN52" s="30"/>
      <c r="AO52" s="30"/>
      <c r="AP52" s="30"/>
      <c r="AQ52" s="30"/>
      <c r="AR52" s="30"/>
      <c r="AS52" s="30"/>
      <c r="AT52" s="30"/>
      <c r="AU52" s="30"/>
    </row>
    <row r="53" spans="1:47" ht="12.75">
      <c r="A53" s="18">
        <v>191</v>
      </c>
      <c r="B53" s="19"/>
      <c r="C53" s="20">
        <v>1</v>
      </c>
      <c r="D53" s="20">
        <v>22</v>
      </c>
      <c r="E53" s="18">
        <v>6</v>
      </c>
      <c r="F53" s="18">
        <v>6</v>
      </c>
      <c r="G53" s="18">
        <f>D53-E53+F53</f>
        <v>22</v>
      </c>
      <c r="H53" s="21" t="s">
        <v>68</v>
      </c>
      <c r="I53" s="20">
        <f>IF(C53=1,60,IF(C53=4,90,IF(C53=5,90,IF(C53=6,30,IF(C53=7,70,IF(C53=8,140,IF(C53=9,130,140)))))))</f>
        <v>60</v>
      </c>
      <c r="J53" s="20">
        <f>MAX(D53,G53)</f>
        <v>22</v>
      </c>
      <c r="M53" s="1">
        <v>0</v>
      </c>
      <c r="N53" s="1">
        <v>3</v>
      </c>
      <c r="O53" s="1">
        <f>G53-M53+N53</f>
        <v>25</v>
      </c>
      <c r="Q53" s="24">
        <f>J53/I53</f>
        <v>0.36666666666666664</v>
      </c>
      <c r="R53" s="25"/>
      <c r="S53" s="26"/>
      <c r="T53" s="26"/>
      <c r="U53" s="26"/>
      <c r="V53" s="26"/>
      <c r="W53" s="26"/>
      <c r="X53" s="26"/>
      <c r="Y53" s="26"/>
      <c r="Z53" s="26"/>
      <c r="AA53" s="26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9"/>
      <c r="AM53" s="30"/>
      <c r="AN53" s="30"/>
      <c r="AO53" s="30"/>
      <c r="AP53" s="30"/>
      <c r="AQ53" s="30"/>
      <c r="AR53" s="30"/>
      <c r="AS53" s="30"/>
      <c r="AT53" s="30"/>
      <c r="AU53" s="30"/>
    </row>
    <row r="54" spans="1:47" ht="12.75">
      <c r="A54" s="18">
        <v>225</v>
      </c>
      <c r="B54" s="19"/>
      <c r="C54" s="20">
        <v>1</v>
      </c>
      <c r="D54" s="20">
        <v>30</v>
      </c>
      <c r="E54" s="18">
        <v>2</v>
      </c>
      <c r="F54" s="18">
        <v>6</v>
      </c>
      <c r="G54" s="18">
        <f>D54-E54+F54</f>
        <v>34</v>
      </c>
      <c r="H54" s="21" t="s">
        <v>68</v>
      </c>
      <c r="I54" s="20">
        <f>IF(C54=1,60,IF(C54=4,90,IF(C54=5,90,IF(C54=6,30,IF(C54=7,70,IF(C54=8,140,IF(C54=9,130,140)))))))</f>
        <v>60</v>
      </c>
      <c r="J54" s="20">
        <f>MAX(D54,G54)</f>
        <v>34</v>
      </c>
      <c r="M54" s="1">
        <v>0</v>
      </c>
      <c r="N54" s="1">
        <v>0</v>
      </c>
      <c r="O54" s="1">
        <f>G54-M54+N54</f>
        <v>34</v>
      </c>
      <c r="Q54" s="24">
        <f>J54/I54</f>
        <v>0.5666666666666667</v>
      </c>
      <c r="R54" s="25"/>
      <c r="S54" s="26"/>
      <c r="T54" s="26"/>
      <c r="U54" s="26"/>
      <c r="V54" s="26"/>
      <c r="W54" s="26"/>
      <c r="X54" s="26"/>
      <c r="Y54" s="26"/>
      <c r="Z54" s="26"/>
      <c r="AA54" s="26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9"/>
      <c r="AM54" s="30"/>
      <c r="AN54" s="30"/>
      <c r="AO54" s="30"/>
      <c r="AP54" s="30"/>
      <c r="AQ54" s="30"/>
      <c r="AR54" s="30"/>
      <c r="AS54" s="30"/>
      <c r="AT54" s="30"/>
      <c r="AU54" s="30"/>
    </row>
    <row r="55" spans="1:47" ht="12.75">
      <c r="A55" s="18">
        <v>399</v>
      </c>
      <c r="B55" s="19"/>
      <c r="C55" s="20">
        <v>1</v>
      </c>
      <c r="D55" s="20">
        <v>55</v>
      </c>
      <c r="E55" s="18">
        <v>2</v>
      </c>
      <c r="F55" s="18">
        <v>0</v>
      </c>
      <c r="G55" s="18">
        <f>D55-E55+F55</f>
        <v>53</v>
      </c>
      <c r="H55" s="21" t="s">
        <v>69</v>
      </c>
      <c r="I55" s="20">
        <f>IF(C55=1,60,IF(C55=4,90,IF(C55=5,90,IF(C55=6,30,IF(C55=7,70,IF(C55=8,140,IF(C55=9,130,140)))))))</f>
        <v>60</v>
      </c>
      <c r="J55" s="20">
        <f>MAX(D55,G55)</f>
        <v>55</v>
      </c>
      <c r="M55" s="1">
        <v>0</v>
      </c>
      <c r="N55" s="1">
        <v>0</v>
      </c>
      <c r="O55" s="1">
        <f>G55-M55+N55</f>
        <v>53</v>
      </c>
      <c r="Q55" s="24">
        <f>J55/I55</f>
        <v>0.9166666666666666</v>
      </c>
      <c r="R55" s="25"/>
      <c r="S55" s="26"/>
      <c r="T55" s="26"/>
      <c r="U55" s="26"/>
      <c r="V55" s="26"/>
      <c r="W55" s="26"/>
      <c r="X55" s="26"/>
      <c r="Y55" s="26"/>
      <c r="Z55" s="26"/>
      <c r="AA55" s="26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9"/>
      <c r="AM55" s="30"/>
      <c r="AN55" s="30"/>
      <c r="AO55" s="30"/>
      <c r="AP55" s="30"/>
      <c r="AQ55" s="30"/>
      <c r="AR55" s="30"/>
      <c r="AS55" s="30"/>
      <c r="AT55" s="30"/>
      <c r="AU55" s="30"/>
    </row>
    <row r="56" spans="1:47" ht="12.75">
      <c r="A56" s="18">
        <v>191</v>
      </c>
      <c r="B56" s="19"/>
      <c r="C56" s="20">
        <v>1</v>
      </c>
      <c r="D56" s="20">
        <v>6</v>
      </c>
      <c r="E56" s="18">
        <v>0</v>
      </c>
      <c r="F56" s="18">
        <v>2</v>
      </c>
      <c r="G56" s="18">
        <f>D56-E56+F56</f>
        <v>8</v>
      </c>
      <c r="H56" s="21" t="s">
        <v>70</v>
      </c>
      <c r="I56" s="20">
        <f>IF(C56=1,60,IF(C56=4,90,IF(C56=5,90,IF(C56=6,30,IF(C56=7,70,IF(C56=8,140,IF(C56=9,130,140)))))))</f>
        <v>60</v>
      </c>
      <c r="J56" s="20">
        <f>MAX(D56,G56)</f>
        <v>8</v>
      </c>
      <c r="M56" s="1">
        <v>1</v>
      </c>
      <c r="N56" s="1">
        <v>5</v>
      </c>
      <c r="O56" s="1">
        <f>G56-M56+N56</f>
        <v>12</v>
      </c>
      <c r="Q56" s="24">
        <f>J56/I56</f>
        <v>0.13333333333333333</v>
      </c>
      <c r="R56" s="25"/>
      <c r="S56" s="26"/>
      <c r="T56" s="26"/>
      <c r="U56" s="26"/>
      <c r="V56" s="26"/>
      <c r="W56" s="26"/>
      <c r="X56" s="26"/>
      <c r="Y56" s="26"/>
      <c r="Z56" s="26"/>
      <c r="AA56" s="26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9"/>
      <c r="AM56" s="30"/>
      <c r="AN56" s="30"/>
      <c r="AO56" s="30"/>
      <c r="AP56" s="30"/>
      <c r="AQ56" s="30"/>
      <c r="AR56" s="30"/>
      <c r="AS56" s="30"/>
      <c r="AT56" s="30"/>
      <c r="AU56" s="30"/>
    </row>
    <row r="57" spans="1:47" ht="12.75">
      <c r="A57" s="18">
        <v>225</v>
      </c>
      <c r="B57" s="19"/>
      <c r="C57" s="20">
        <v>1</v>
      </c>
      <c r="D57" s="20">
        <v>25</v>
      </c>
      <c r="E57" s="18">
        <v>3</v>
      </c>
      <c r="F57" s="18">
        <v>9</v>
      </c>
      <c r="G57" s="18">
        <f>D57-E57+F57</f>
        <v>31</v>
      </c>
      <c r="H57" s="21" t="s">
        <v>71</v>
      </c>
      <c r="I57" s="20">
        <f>IF(C57=1,60,IF(C57=4,90,IF(C57=5,90,IF(C57=6,30,IF(C57=7,70,IF(C57=8,140,IF(C57=9,130,140)))))))</f>
        <v>60</v>
      </c>
      <c r="J57" s="20">
        <f>MAX(D57,G57)</f>
        <v>31</v>
      </c>
      <c r="M57" s="1">
        <v>1</v>
      </c>
      <c r="N57" s="1">
        <v>2</v>
      </c>
      <c r="O57" s="1">
        <f>G57-M57+N57</f>
        <v>32</v>
      </c>
      <c r="Q57" s="24">
        <f>J57/I57</f>
        <v>0.5166666666666667</v>
      </c>
      <c r="R57" s="25"/>
      <c r="S57" s="26"/>
      <c r="T57" s="26"/>
      <c r="U57" s="26"/>
      <c r="V57" s="26"/>
      <c r="W57" s="26"/>
      <c r="X57" s="26"/>
      <c r="Y57" s="26"/>
      <c r="Z57" s="26"/>
      <c r="AA57" s="26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9"/>
      <c r="AM57" s="30"/>
      <c r="AN57" s="30"/>
      <c r="AO57" s="30"/>
      <c r="AP57" s="30"/>
      <c r="AQ57" s="30"/>
      <c r="AR57" s="30"/>
      <c r="AS57" s="30"/>
      <c r="AT57" s="30"/>
      <c r="AU57" s="30"/>
    </row>
    <row r="58" spans="1:47" ht="12.75">
      <c r="A58" s="18">
        <v>300</v>
      </c>
      <c r="B58" s="19"/>
      <c r="C58" s="20">
        <v>4</v>
      </c>
      <c r="D58" s="20">
        <v>52</v>
      </c>
      <c r="E58" s="18">
        <v>4</v>
      </c>
      <c r="F58" s="18">
        <v>3</v>
      </c>
      <c r="G58" s="18">
        <f>D58-E58+F58</f>
        <v>51</v>
      </c>
      <c r="H58" s="21" t="s">
        <v>72</v>
      </c>
      <c r="I58" s="20">
        <f>IF(C58=1,60,IF(C58=4,90,IF(C58=5,90,IF(C58=6,30,IF(C58=7,70,IF(C58=8,140,IF(C58=9,130,140)))))))</f>
        <v>90</v>
      </c>
      <c r="J58" s="20">
        <f>MAX(D58,G58)</f>
        <v>52</v>
      </c>
      <c r="K58" s="22">
        <f>D58-E58+F58</f>
        <v>51</v>
      </c>
      <c r="L58" s="1">
        <f>IF(K58-G58=0,0,"chyba")</f>
        <v>0</v>
      </c>
      <c r="M58" s="1">
        <v>0</v>
      </c>
      <c r="N58" s="1">
        <v>0</v>
      </c>
      <c r="O58" s="1">
        <f>G58-M58+N58</f>
        <v>51</v>
      </c>
      <c r="P58" s="15"/>
      <c r="Q58" s="24">
        <f>J58/I58</f>
        <v>0.5777777777777777</v>
      </c>
      <c r="R58" s="25"/>
      <c r="S58" s="26"/>
      <c r="T58" s="26"/>
      <c r="U58" s="26"/>
      <c r="V58" s="26"/>
      <c r="W58" s="26"/>
      <c r="X58" s="26"/>
      <c r="Y58" s="26"/>
      <c r="Z58" s="26"/>
      <c r="AA58" s="26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9"/>
      <c r="AM58" s="30"/>
      <c r="AN58" s="30"/>
      <c r="AO58" s="30"/>
      <c r="AP58" s="30"/>
      <c r="AQ58" s="30"/>
      <c r="AR58" s="30"/>
      <c r="AS58" s="30"/>
      <c r="AT58" s="30"/>
      <c r="AU58" s="30"/>
    </row>
    <row r="59" spans="1:47" ht="12.75">
      <c r="A59" s="18">
        <v>191</v>
      </c>
      <c r="B59" s="19"/>
      <c r="C59" s="20">
        <v>1</v>
      </c>
      <c r="D59" s="20">
        <v>11</v>
      </c>
      <c r="E59" s="18">
        <v>3</v>
      </c>
      <c r="F59" s="18">
        <v>8</v>
      </c>
      <c r="G59" s="18">
        <f>D59-E59+F59</f>
        <v>16</v>
      </c>
      <c r="H59" s="21" t="s">
        <v>73</v>
      </c>
      <c r="I59" s="20">
        <f>IF(C59=1,60,IF(C59=4,90,IF(C59=5,90,IF(C59=6,30,IF(C59=7,70,IF(C59=8,140,IF(C59=9,130,140)))))))</f>
        <v>60</v>
      </c>
      <c r="J59" s="20">
        <f>MAX(D59,G59)</f>
        <v>16</v>
      </c>
      <c r="K59" s="22">
        <f>D59-E59+F59</f>
        <v>16</v>
      </c>
      <c r="L59" s="1">
        <f>IF(K59-G59=0,0,"chyba")</f>
        <v>0</v>
      </c>
      <c r="M59" s="1">
        <v>0</v>
      </c>
      <c r="N59" s="1">
        <v>1</v>
      </c>
      <c r="O59" s="1">
        <f>G59-M59+N59</f>
        <v>17</v>
      </c>
      <c r="P59" s="15"/>
      <c r="Q59" s="24">
        <f>J59/I59</f>
        <v>0.26666666666666666</v>
      </c>
      <c r="R59" s="25"/>
      <c r="S59" s="26"/>
      <c r="T59" s="26"/>
      <c r="U59" s="26"/>
      <c r="V59" s="26"/>
      <c r="W59" s="26"/>
      <c r="X59" s="26"/>
      <c r="Y59" s="26"/>
      <c r="Z59" s="26"/>
      <c r="AA59" s="26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9"/>
      <c r="AM59" s="30"/>
      <c r="AN59" s="30"/>
      <c r="AO59" s="30"/>
      <c r="AP59" s="30"/>
      <c r="AQ59" s="30"/>
      <c r="AR59" s="30"/>
      <c r="AS59" s="30"/>
      <c r="AT59" s="30"/>
      <c r="AU59" s="30"/>
    </row>
    <row r="60" spans="1:47" ht="12.75">
      <c r="A60" s="18">
        <v>330</v>
      </c>
      <c r="B60" s="19"/>
      <c r="C60" s="20">
        <v>1</v>
      </c>
      <c r="D60" s="20">
        <v>46</v>
      </c>
      <c r="E60" s="18">
        <v>0</v>
      </c>
      <c r="F60" s="18">
        <v>1</v>
      </c>
      <c r="G60" s="18">
        <f>D60-E60+F60</f>
        <v>47</v>
      </c>
      <c r="H60" s="21" t="s">
        <v>74</v>
      </c>
      <c r="I60" s="20">
        <f>IF(C60=1,60,IF(C60=4,90,IF(C60=5,90,IF(C60=6,30,IF(C60=7,70,IF(C60=8,140,IF(C60=9,130,140)))))))</f>
        <v>60</v>
      </c>
      <c r="J60" s="20">
        <f>MAX(D60,G60)</f>
        <v>47</v>
      </c>
      <c r="K60" s="22">
        <f>D60-E60+F60</f>
        <v>47</v>
      </c>
      <c r="L60" s="1">
        <f>IF(K60-G60=0,0,"chyba")</f>
        <v>0</v>
      </c>
      <c r="M60" s="1">
        <v>1</v>
      </c>
      <c r="N60" s="1">
        <v>2</v>
      </c>
      <c r="O60" s="1">
        <f>G60-M60+N60</f>
        <v>48</v>
      </c>
      <c r="P60" s="15"/>
      <c r="Q60" s="24">
        <f>J60/I60</f>
        <v>0.7833333333333333</v>
      </c>
      <c r="R60" s="25"/>
      <c r="S60" s="26"/>
      <c r="T60" s="26"/>
      <c r="U60" s="26"/>
      <c r="V60" s="26"/>
      <c r="W60" s="26"/>
      <c r="X60" s="26"/>
      <c r="Y60" s="26"/>
      <c r="Z60" s="26"/>
      <c r="AA60" s="26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9"/>
      <c r="AM60" s="30"/>
      <c r="AN60" s="30"/>
      <c r="AO60" s="30"/>
      <c r="AP60" s="30"/>
      <c r="AQ60" s="30"/>
      <c r="AR60" s="30"/>
      <c r="AS60" s="30"/>
      <c r="AT60" s="30"/>
      <c r="AU60" s="30"/>
    </row>
    <row r="61" spans="1:47" ht="12.75">
      <c r="A61" s="18">
        <v>225</v>
      </c>
      <c r="B61" s="19"/>
      <c r="C61" s="20">
        <v>1</v>
      </c>
      <c r="D61" s="20">
        <v>45</v>
      </c>
      <c r="E61" s="18">
        <v>5</v>
      </c>
      <c r="F61" s="18">
        <v>2</v>
      </c>
      <c r="G61" s="18">
        <f>D61-E61+F61</f>
        <v>42</v>
      </c>
      <c r="H61" s="21" t="s">
        <v>75</v>
      </c>
      <c r="I61" s="20">
        <f>IF(C61=1,60,IF(C61=4,90,IF(C61=5,90,IF(C61=6,30,IF(C61=7,70,IF(C61=8,140,IF(C61=9,130,140)))))))</f>
        <v>60</v>
      </c>
      <c r="J61" s="20">
        <f>MAX(D61,G61)</f>
        <v>45</v>
      </c>
      <c r="K61" s="22">
        <f>D61-E61+F61</f>
        <v>42</v>
      </c>
      <c r="L61" s="1">
        <f>IF(K61-G61=0,0,"chyba")</f>
        <v>0</v>
      </c>
      <c r="M61" s="1">
        <v>1</v>
      </c>
      <c r="N61" s="1">
        <v>3</v>
      </c>
      <c r="O61" s="1">
        <f>G61-M61+N61</f>
        <v>44</v>
      </c>
      <c r="P61" s="15"/>
      <c r="Q61" s="24">
        <f>J61/I61</f>
        <v>0.75</v>
      </c>
      <c r="R61" s="25"/>
      <c r="S61" s="26"/>
      <c r="T61" s="26"/>
      <c r="U61" s="26"/>
      <c r="V61" s="26"/>
      <c r="W61" s="26"/>
      <c r="X61" s="26"/>
      <c r="Y61" s="26"/>
      <c r="Z61" s="26"/>
      <c r="AA61" s="26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9"/>
      <c r="AM61" s="30"/>
      <c r="AN61" s="30"/>
      <c r="AO61" s="30"/>
      <c r="AP61" s="30"/>
      <c r="AQ61" s="30"/>
      <c r="AR61" s="30"/>
      <c r="AS61" s="30"/>
      <c r="AT61" s="30"/>
      <c r="AU61" s="30"/>
    </row>
    <row r="62" spans="1:47" ht="12.75">
      <c r="A62" s="18">
        <v>191</v>
      </c>
      <c r="B62" s="19"/>
      <c r="C62" s="20">
        <v>1</v>
      </c>
      <c r="D62" s="20">
        <v>12</v>
      </c>
      <c r="E62" s="18">
        <v>5</v>
      </c>
      <c r="F62" s="18">
        <v>3</v>
      </c>
      <c r="G62" s="18">
        <f>D62-E62+F62</f>
        <v>10</v>
      </c>
      <c r="H62" s="21" t="s">
        <v>76</v>
      </c>
      <c r="I62" s="20">
        <f>IF(C62=1,60,IF(C62=4,90,IF(C62=5,90,IF(C62=6,30,IF(C62=7,70,IF(C62=8,140,IF(C62=9,130,140)))))))</f>
        <v>60</v>
      </c>
      <c r="J62" s="20">
        <f>MAX(D62,G62)</f>
        <v>12</v>
      </c>
      <c r="K62" s="22">
        <f>D62-E62+F62</f>
        <v>10</v>
      </c>
      <c r="L62" s="1">
        <f>IF(K62-G62=0,0,"chyba")</f>
        <v>0</v>
      </c>
      <c r="M62" s="1">
        <v>1</v>
      </c>
      <c r="N62" s="1">
        <v>1</v>
      </c>
      <c r="O62" s="1">
        <f>G62-M62+N62</f>
        <v>10</v>
      </c>
      <c r="P62" s="15"/>
      <c r="Q62" s="24">
        <f>J62/I62</f>
        <v>0.2</v>
      </c>
      <c r="R62" s="25"/>
      <c r="S62" s="26"/>
      <c r="T62" s="26"/>
      <c r="U62" s="26"/>
      <c r="V62" s="26"/>
      <c r="W62" s="26"/>
      <c r="X62" s="26"/>
      <c r="Y62" s="26"/>
      <c r="Z62" s="26"/>
      <c r="AA62" s="26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9"/>
      <c r="AM62" s="30"/>
      <c r="AN62" s="30"/>
      <c r="AO62" s="30"/>
      <c r="AP62" s="30"/>
      <c r="AQ62" s="30"/>
      <c r="AR62" s="30"/>
      <c r="AS62" s="30"/>
      <c r="AT62" s="30"/>
      <c r="AU62" s="30"/>
    </row>
    <row r="63" spans="1:47" ht="12.75">
      <c r="A63" s="18">
        <v>323</v>
      </c>
      <c r="B63" s="19"/>
      <c r="C63" s="20">
        <v>1</v>
      </c>
      <c r="D63" s="20">
        <v>22</v>
      </c>
      <c r="E63" s="18">
        <v>0</v>
      </c>
      <c r="F63" s="18">
        <v>0</v>
      </c>
      <c r="G63" s="18">
        <f>D63-E63+F63</f>
        <v>22</v>
      </c>
      <c r="H63" s="21" t="s">
        <v>77</v>
      </c>
      <c r="I63" s="20">
        <f>IF(C63=1,60,IF(C63=4,90,IF(C63=5,90,IF(C63=6,30,IF(C63=7,70,IF(C63=8,140,IF(C63=9,130,140)))))))</f>
        <v>60</v>
      </c>
      <c r="J63" s="20">
        <f>MAX(D63,G63)</f>
        <v>22</v>
      </c>
      <c r="K63" s="22">
        <f>D63-E63+F63</f>
        <v>22</v>
      </c>
      <c r="L63" s="1">
        <f>IF(K63-G63=0,0,"chyba")</f>
        <v>0</v>
      </c>
      <c r="M63" s="1">
        <v>0</v>
      </c>
      <c r="N63" s="1">
        <v>0</v>
      </c>
      <c r="O63" s="1">
        <f>G63-M63+N63</f>
        <v>22</v>
      </c>
      <c r="P63" s="15"/>
      <c r="Q63" s="24">
        <f>J63/I63</f>
        <v>0.36666666666666664</v>
      </c>
      <c r="R63" s="25"/>
      <c r="S63" s="26"/>
      <c r="T63" s="26"/>
      <c r="U63" s="26"/>
      <c r="V63" s="26"/>
      <c r="W63" s="26"/>
      <c r="X63" s="26"/>
      <c r="Y63" s="26"/>
      <c r="Z63" s="26"/>
      <c r="AA63" s="26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9"/>
      <c r="AM63" s="30"/>
      <c r="AN63" s="30"/>
      <c r="AO63" s="30"/>
      <c r="AP63" s="30"/>
      <c r="AQ63" s="30"/>
      <c r="AR63" s="30"/>
      <c r="AS63" s="30"/>
      <c r="AT63" s="30"/>
      <c r="AU63" s="30"/>
    </row>
    <row r="64" spans="1:47" ht="12.75">
      <c r="A64" s="18">
        <v>225</v>
      </c>
      <c r="B64" s="19"/>
      <c r="C64" s="20">
        <v>1</v>
      </c>
      <c r="D64" s="20">
        <v>18</v>
      </c>
      <c r="E64" s="18">
        <v>2</v>
      </c>
      <c r="F64" s="18">
        <v>2</v>
      </c>
      <c r="G64" s="18">
        <f>D64-E64+F64</f>
        <v>18</v>
      </c>
      <c r="H64" s="21" t="s">
        <v>78</v>
      </c>
      <c r="I64" s="20">
        <f>IF(C64=1,60,IF(C64=4,90,IF(C64=5,90,IF(C64=6,30,IF(C64=7,70,IF(C64=8,140,IF(C64=9,130,140)))))))</f>
        <v>60</v>
      </c>
      <c r="J64" s="20">
        <f>MAX(D64,G64)</f>
        <v>18</v>
      </c>
      <c r="K64" s="22">
        <f>D64-E64+F64</f>
        <v>18</v>
      </c>
      <c r="L64" s="1">
        <f>IF(K64-G64=0,0,"chyba")</f>
        <v>0</v>
      </c>
      <c r="M64" s="1">
        <v>0</v>
      </c>
      <c r="N64" s="1">
        <v>0</v>
      </c>
      <c r="O64" s="1">
        <f>G64-M64+N64</f>
        <v>18</v>
      </c>
      <c r="P64" s="15"/>
      <c r="Q64" s="24">
        <f>J64/I64</f>
        <v>0.3</v>
      </c>
      <c r="R64" s="25"/>
      <c r="S64" s="26"/>
      <c r="T64" s="26"/>
      <c r="U64" s="26"/>
      <c r="V64" s="26"/>
      <c r="W64" s="26"/>
      <c r="X64" s="26"/>
      <c r="Y64" s="26"/>
      <c r="Z64" s="26"/>
      <c r="AA64" s="26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9"/>
      <c r="AM64" s="30"/>
      <c r="AN64" s="30"/>
      <c r="AO64" s="30"/>
      <c r="AP64" s="30"/>
      <c r="AQ64" s="30"/>
      <c r="AR64" s="30"/>
      <c r="AS64" s="30"/>
      <c r="AT64" s="30"/>
      <c r="AU64" s="30"/>
    </row>
    <row r="65" spans="1:47" ht="12.75">
      <c r="A65" s="18">
        <v>399</v>
      </c>
      <c r="B65" s="19"/>
      <c r="C65" s="20">
        <v>1</v>
      </c>
      <c r="D65" s="20">
        <v>50</v>
      </c>
      <c r="E65" s="18">
        <v>1</v>
      </c>
      <c r="F65" s="18">
        <v>1</v>
      </c>
      <c r="G65" s="18">
        <f>D65-E65+F65</f>
        <v>50</v>
      </c>
      <c r="H65" s="21" t="s">
        <v>79</v>
      </c>
      <c r="I65" s="20">
        <f>IF(C65=1,60,IF(C65=4,90,IF(C65=5,90,IF(C65=6,30,IF(C65=7,70,IF(C65=8,140,IF(C65=9,130,140)))))))</f>
        <v>60</v>
      </c>
      <c r="J65" s="20">
        <f>MAX(D65,G65)</f>
        <v>50</v>
      </c>
      <c r="K65" s="22">
        <f>D65-E65+F65</f>
        <v>50</v>
      </c>
      <c r="L65" s="1">
        <f>IF(K65-G65=0,0,"chyba")</f>
        <v>0</v>
      </c>
      <c r="M65" s="1">
        <v>0</v>
      </c>
      <c r="N65" s="1">
        <v>0</v>
      </c>
      <c r="O65" s="1">
        <f>G65-M65+N65</f>
        <v>50</v>
      </c>
      <c r="P65" s="15"/>
      <c r="Q65" s="24">
        <f>J65/I65</f>
        <v>0.8333333333333334</v>
      </c>
      <c r="R65" s="25"/>
      <c r="S65" s="26"/>
      <c r="T65" s="26"/>
      <c r="U65" s="26"/>
      <c r="V65" s="26"/>
      <c r="W65" s="26"/>
      <c r="X65" s="26"/>
      <c r="Y65" s="26"/>
      <c r="Z65" s="26"/>
      <c r="AA65" s="26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9"/>
      <c r="AM65" s="30"/>
      <c r="AN65" s="30"/>
      <c r="AO65" s="30"/>
      <c r="AP65" s="30"/>
      <c r="AQ65" s="30"/>
      <c r="AR65" s="30"/>
      <c r="AS65" s="30"/>
      <c r="AT65" s="30"/>
      <c r="AU65" s="30"/>
    </row>
    <row r="66" spans="1:47" ht="12.75">
      <c r="A66" s="18">
        <v>191</v>
      </c>
      <c r="B66" s="19"/>
      <c r="C66" s="20">
        <v>1</v>
      </c>
      <c r="D66" s="20">
        <v>12</v>
      </c>
      <c r="E66" s="18">
        <v>5</v>
      </c>
      <c r="F66" s="18">
        <v>5</v>
      </c>
      <c r="G66" s="18">
        <f>D66-E66+F66</f>
        <v>12</v>
      </c>
      <c r="H66" s="21" t="s">
        <v>80</v>
      </c>
      <c r="I66" s="20">
        <f>IF(C66=1,60,IF(C66=4,90,IF(C66=5,90,IF(C66=6,30,IF(C66=7,70,IF(C66=8,140,IF(C66=9,130,140)))))))</f>
        <v>60</v>
      </c>
      <c r="J66" s="20">
        <f>MAX(D66,G66)</f>
        <v>12</v>
      </c>
      <c r="K66" s="22">
        <f>D66-E66+F66</f>
        <v>12</v>
      </c>
      <c r="L66" s="1">
        <f>IF(K66-G66=0,0,"chyba")</f>
        <v>0</v>
      </c>
      <c r="M66" s="1">
        <v>0</v>
      </c>
      <c r="N66" s="1">
        <v>2</v>
      </c>
      <c r="O66" s="1">
        <f>G66-M66+N66</f>
        <v>14</v>
      </c>
      <c r="P66" s="15"/>
      <c r="Q66" s="24">
        <f>J66/I66</f>
        <v>0.2</v>
      </c>
      <c r="R66" s="25"/>
      <c r="S66" s="26"/>
      <c r="T66" s="26"/>
      <c r="U66" s="26"/>
      <c r="V66" s="26"/>
      <c r="W66" s="26"/>
      <c r="X66" s="26"/>
      <c r="Y66" s="26"/>
      <c r="Z66" s="26"/>
      <c r="AA66" s="26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9"/>
      <c r="AM66" s="30"/>
      <c r="AN66" s="30"/>
      <c r="AO66" s="30"/>
      <c r="AP66" s="30"/>
      <c r="AQ66" s="30"/>
      <c r="AR66" s="30"/>
      <c r="AS66" s="30"/>
      <c r="AT66" s="30"/>
      <c r="AU66" s="30"/>
    </row>
    <row r="67" spans="1:47" ht="12.75">
      <c r="A67" s="18">
        <v>225</v>
      </c>
      <c r="B67" s="19"/>
      <c r="C67" s="20">
        <v>1</v>
      </c>
      <c r="D67" s="20">
        <v>22</v>
      </c>
      <c r="E67" s="18">
        <v>0</v>
      </c>
      <c r="F67" s="18">
        <v>2</v>
      </c>
      <c r="G67" s="18">
        <f>D67-E67+F67</f>
        <v>24</v>
      </c>
      <c r="H67" s="21" t="s">
        <v>81</v>
      </c>
      <c r="I67" s="20">
        <f>IF(C67=1,60,IF(C67=4,90,IF(C67=5,90,IF(C67=6,30,IF(C67=7,70,IF(C67=8,140,IF(C67=9,130,140)))))))</f>
        <v>60</v>
      </c>
      <c r="J67" s="20">
        <f>MAX(D67,G67)</f>
        <v>24</v>
      </c>
      <c r="K67" s="22">
        <f>D67-E67+F67</f>
        <v>24</v>
      </c>
      <c r="L67" s="1">
        <f>IF(K67-G67=0,0,"chyba")</f>
        <v>0</v>
      </c>
      <c r="M67" s="1">
        <v>2</v>
      </c>
      <c r="N67" s="1">
        <v>1</v>
      </c>
      <c r="O67" s="1">
        <f>G67-M67+N67</f>
        <v>23</v>
      </c>
      <c r="P67" s="15"/>
      <c r="Q67" s="24">
        <f>J67/I67</f>
        <v>0.4</v>
      </c>
      <c r="R67" s="25"/>
      <c r="S67" s="26"/>
      <c r="T67" s="26"/>
      <c r="U67" s="26"/>
      <c r="V67" s="26"/>
      <c r="W67" s="26"/>
      <c r="X67" s="26"/>
      <c r="Y67" s="26"/>
      <c r="Z67" s="26"/>
      <c r="AA67" s="26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9"/>
      <c r="AM67" s="30"/>
      <c r="AN67" s="30"/>
      <c r="AO67" s="30"/>
      <c r="AP67" s="30"/>
      <c r="AQ67" s="30"/>
      <c r="AR67" s="30"/>
      <c r="AS67" s="30"/>
      <c r="AT67" s="30"/>
      <c r="AU67" s="30"/>
    </row>
    <row r="68" spans="1:47" ht="12.75">
      <c r="A68" s="18">
        <v>191</v>
      </c>
      <c r="B68" s="19"/>
      <c r="C68" s="20">
        <v>1</v>
      </c>
      <c r="D68" s="20">
        <v>12</v>
      </c>
      <c r="E68" s="18">
        <v>3</v>
      </c>
      <c r="F68" s="18">
        <v>2</v>
      </c>
      <c r="G68" s="18">
        <f>D68-E68+F68</f>
        <v>11</v>
      </c>
      <c r="H68" s="21" t="s">
        <v>82</v>
      </c>
      <c r="I68" s="20">
        <f>IF(C68=1,60,IF(C68=4,90,IF(C68=5,90,IF(C68=6,30,IF(C68=7,70,IF(C68=8,140,IF(C68=9,130,140)))))))</f>
        <v>60</v>
      </c>
      <c r="J68" s="20">
        <f>MAX(D68,G68)</f>
        <v>12</v>
      </c>
      <c r="K68" s="22">
        <f>D68-E68+F68</f>
        <v>11</v>
      </c>
      <c r="L68" s="1">
        <f>IF(K68-G68=0,0,"chyba")</f>
        <v>0</v>
      </c>
      <c r="M68" s="1">
        <v>1</v>
      </c>
      <c r="N68" s="1">
        <v>3</v>
      </c>
      <c r="O68" s="1">
        <f>G68-M68+N68</f>
        <v>13</v>
      </c>
      <c r="P68" s="15"/>
      <c r="Q68" s="24">
        <f>J68/I68</f>
        <v>0.2</v>
      </c>
      <c r="R68" s="25"/>
      <c r="S68" s="26"/>
      <c r="T68" s="26"/>
      <c r="U68" s="26"/>
      <c r="V68" s="26"/>
      <c r="W68" s="26"/>
      <c r="X68" s="26"/>
      <c r="Y68" s="26"/>
      <c r="Z68" s="26"/>
      <c r="AA68" s="26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9"/>
      <c r="AM68" s="30"/>
      <c r="AN68" s="30"/>
      <c r="AO68" s="30"/>
      <c r="AP68" s="30"/>
      <c r="AQ68" s="30"/>
      <c r="AR68" s="30"/>
      <c r="AS68" s="30"/>
      <c r="AT68" s="30"/>
      <c r="AU68" s="30"/>
    </row>
    <row r="69" spans="1:47" ht="12.75">
      <c r="A69" s="18">
        <v>225</v>
      </c>
      <c r="B69" s="19"/>
      <c r="C69" s="20">
        <v>1</v>
      </c>
      <c r="D69" s="20">
        <v>20</v>
      </c>
      <c r="E69" s="18">
        <v>0</v>
      </c>
      <c r="F69" s="18">
        <v>5</v>
      </c>
      <c r="G69" s="18">
        <f>D69-E69+F69</f>
        <v>25</v>
      </c>
      <c r="H69" s="21" t="s">
        <v>83</v>
      </c>
      <c r="I69" s="20">
        <f>IF(C69=1,60,IF(C69=4,90,IF(C69=5,90,IF(C69=6,30,IF(C69=7,70,IF(C69=8,140,IF(C69=9,130,140)))))))</f>
        <v>60</v>
      </c>
      <c r="J69" s="20">
        <f>MAX(D69,G69)</f>
        <v>25</v>
      </c>
      <c r="K69" s="22"/>
      <c r="M69" s="1">
        <v>0</v>
      </c>
      <c r="N69" s="1">
        <v>0</v>
      </c>
      <c r="O69" s="1">
        <f>G69-M69+N69</f>
        <v>25</v>
      </c>
      <c r="P69" s="15"/>
      <c r="Q69" s="24">
        <f>J69/I69</f>
        <v>0.4166666666666667</v>
      </c>
      <c r="R69" s="25"/>
      <c r="S69" s="26"/>
      <c r="T69" s="26"/>
      <c r="U69" s="26"/>
      <c r="V69" s="26"/>
      <c r="W69" s="26"/>
      <c r="X69" s="26"/>
      <c r="Y69" s="26"/>
      <c r="Z69" s="26"/>
      <c r="AA69" s="26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9"/>
      <c r="AM69" s="30"/>
      <c r="AN69" s="30"/>
      <c r="AO69" s="30"/>
      <c r="AP69" s="30"/>
      <c r="AQ69" s="30"/>
      <c r="AR69" s="30"/>
      <c r="AS69" s="30"/>
      <c r="AT69" s="30"/>
      <c r="AU69" s="30"/>
    </row>
    <row r="70" spans="1:47" ht="12.75">
      <c r="A70" s="18">
        <v>330</v>
      </c>
      <c r="B70" s="19"/>
      <c r="C70" s="20">
        <v>1</v>
      </c>
      <c r="D70" s="20">
        <v>53</v>
      </c>
      <c r="E70" s="18">
        <v>4</v>
      </c>
      <c r="F70" s="18">
        <v>0</v>
      </c>
      <c r="G70" s="18">
        <f>D70-E70+F70</f>
        <v>49</v>
      </c>
      <c r="H70" s="21" t="s">
        <v>84</v>
      </c>
      <c r="I70" s="20">
        <f>IF(C70=1,60,IF(C70=4,90,IF(C70=5,90,IF(C70=6,30,IF(C70=7,70,IF(C70=8,140,IF(C70=9,130,140)))))))</f>
        <v>60</v>
      </c>
      <c r="J70" s="20">
        <f>MAX(D70,G70)</f>
        <v>53</v>
      </c>
      <c r="K70" s="22">
        <f>D70-E70+F70</f>
        <v>49</v>
      </c>
      <c r="L70" s="1">
        <f>IF(K70-G70=0,0,"chyba")</f>
        <v>0</v>
      </c>
      <c r="M70" s="1">
        <v>0</v>
      </c>
      <c r="N70" s="1">
        <v>0</v>
      </c>
      <c r="O70" s="1">
        <f>G70-M70+N70</f>
        <v>49</v>
      </c>
      <c r="P70" s="15"/>
      <c r="Q70" s="24">
        <f>J70/I70</f>
        <v>0.8833333333333333</v>
      </c>
      <c r="R70" s="25"/>
      <c r="S70" s="26"/>
      <c r="T70" s="26"/>
      <c r="U70" s="26"/>
      <c r="V70" s="26"/>
      <c r="W70" s="26"/>
      <c r="X70" s="26"/>
      <c r="Y70" s="26"/>
      <c r="Z70" s="26"/>
      <c r="AA70" s="26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9"/>
      <c r="AM70" s="30"/>
      <c r="AN70" s="30"/>
      <c r="AO70" s="30"/>
      <c r="AP70" s="30"/>
      <c r="AQ70" s="30"/>
      <c r="AR70" s="30"/>
      <c r="AS70" s="30"/>
      <c r="AT70" s="30"/>
      <c r="AU70" s="30"/>
    </row>
    <row r="71" spans="1:47" ht="12.75">
      <c r="A71" s="18">
        <v>300</v>
      </c>
      <c r="B71" s="19"/>
      <c r="C71" s="20">
        <v>4</v>
      </c>
      <c r="D71" s="20">
        <v>56</v>
      </c>
      <c r="E71" s="18">
        <v>4</v>
      </c>
      <c r="F71" s="18">
        <v>0</v>
      </c>
      <c r="G71" s="18">
        <f>D71-E71+F71</f>
        <v>52</v>
      </c>
      <c r="H71" s="21" t="s">
        <v>85</v>
      </c>
      <c r="I71" s="20">
        <f>IF(C71=1,60,IF(C71=4,90,IF(C71=5,90,IF(C71=6,30,IF(C71=7,70,IF(C71=8,140,IF(C71=9,130,140)))))))</f>
        <v>90</v>
      </c>
      <c r="J71" s="20">
        <f>MAX(D71,G71)</f>
        <v>56</v>
      </c>
      <c r="M71" s="1">
        <v>2</v>
      </c>
      <c r="N71" s="1">
        <v>2</v>
      </c>
      <c r="O71" s="1">
        <f>G71-M71+N71</f>
        <v>52</v>
      </c>
      <c r="Q71" s="24">
        <f>J71/I71</f>
        <v>0.6222222222222222</v>
      </c>
      <c r="R71" s="25"/>
      <c r="S71" s="26"/>
      <c r="T71" s="26"/>
      <c r="U71" s="26"/>
      <c r="V71" s="26"/>
      <c r="W71" s="26"/>
      <c r="X71" s="26"/>
      <c r="Y71" s="26"/>
      <c r="Z71" s="26"/>
      <c r="AA71" s="26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9"/>
      <c r="AM71" s="30"/>
      <c r="AN71" s="30"/>
      <c r="AO71" s="30"/>
      <c r="AP71" s="30"/>
      <c r="AQ71" s="30"/>
      <c r="AR71" s="30"/>
      <c r="AS71" s="30"/>
      <c r="AT71" s="30"/>
      <c r="AU71" s="30"/>
    </row>
    <row r="72" spans="1:47" ht="12.75">
      <c r="A72" s="18">
        <v>191</v>
      </c>
      <c r="B72" s="19"/>
      <c r="C72" s="20">
        <v>1</v>
      </c>
      <c r="D72" s="20">
        <v>30</v>
      </c>
      <c r="E72" s="18">
        <v>4</v>
      </c>
      <c r="F72" s="18">
        <v>2</v>
      </c>
      <c r="G72" s="18">
        <f>D72-E72+F72</f>
        <v>28</v>
      </c>
      <c r="H72" s="21" t="s">
        <v>86</v>
      </c>
      <c r="I72" s="20">
        <f>IF(C72=1,60,IF(C72=4,90,IF(C72=5,90,IF(C72=6,30,IF(C72=7,70,IF(C72=8,140,IF(C72=9,130,140)))))))</f>
        <v>60</v>
      </c>
      <c r="J72" s="20">
        <f>MAX(D72,G72)</f>
        <v>30</v>
      </c>
      <c r="M72" s="1">
        <v>0</v>
      </c>
      <c r="N72" s="1">
        <v>2</v>
      </c>
      <c r="O72" s="1">
        <f>G72-M72+N72</f>
        <v>30</v>
      </c>
      <c r="Q72" s="24">
        <f>J72/I72</f>
        <v>0.5</v>
      </c>
      <c r="R72" s="25"/>
      <c r="S72" s="26"/>
      <c r="T72" s="26"/>
      <c r="U72" s="26"/>
      <c r="V72" s="26"/>
      <c r="W72" s="26"/>
      <c r="X72" s="26"/>
      <c r="Y72" s="26"/>
      <c r="Z72" s="26"/>
      <c r="AA72" s="26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9"/>
      <c r="AM72" s="30"/>
      <c r="AN72" s="30"/>
      <c r="AO72" s="30"/>
      <c r="AP72" s="30"/>
      <c r="AQ72" s="30"/>
      <c r="AR72" s="30"/>
      <c r="AS72" s="30"/>
      <c r="AT72" s="30"/>
      <c r="AU72" s="30"/>
    </row>
    <row r="73" spans="1:47" ht="12.75">
      <c r="A73" s="18">
        <v>225</v>
      </c>
      <c r="B73" s="19"/>
      <c r="C73" s="20">
        <v>1</v>
      </c>
      <c r="D73" s="20">
        <v>28</v>
      </c>
      <c r="E73" s="18">
        <v>1</v>
      </c>
      <c r="F73" s="18">
        <v>10</v>
      </c>
      <c r="G73" s="18">
        <f>D73-E73+F73</f>
        <v>37</v>
      </c>
      <c r="H73" s="21" t="s">
        <v>87</v>
      </c>
      <c r="I73" s="20">
        <f>IF(C73=1,60,IF(C73=4,90,IF(C73=5,90,IF(C73=6,30,IF(C73=7,70,IF(C73=8,140,IF(C73=9,130,140)))))))</f>
        <v>60</v>
      </c>
      <c r="J73" s="20">
        <f>MAX(D73,G73)</f>
        <v>37</v>
      </c>
      <c r="M73" s="1">
        <v>2</v>
      </c>
      <c r="N73" s="1">
        <v>2</v>
      </c>
      <c r="O73" s="1">
        <f>G73-M73+N73</f>
        <v>37</v>
      </c>
      <c r="Q73" s="24">
        <f>J73/I73</f>
        <v>0.6166666666666667</v>
      </c>
      <c r="R73" s="25"/>
      <c r="S73" s="26"/>
      <c r="T73" s="26"/>
      <c r="U73" s="26"/>
      <c r="V73" s="26"/>
      <c r="W73" s="26"/>
      <c r="X73" s="26"/>
      <c r="Y73" s="26"/>
      <c r="Z73" s="26"/>
      <c r="AA73" s="26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9"/>
      <c r="AM73" s="30"/>
      <c r="AN73" s="30"/>
      <c r="AO73" s="30"/>
      <c r="AP73" s="30"/>
      <c r="AQ73" s="30"/>
      <c r="AR73" s="30"/>
      <c r="AS73" s="30"/>
      <c r="AT73" s="30"/>
      <c r="AU73" s="30"/>
    </row>
    <row r="74" spans="1:47" ht="12.75">
      <c r="A74" s="18">
        <v>399</v>
      </c>
      <c r="B74" s="19"/>
      <c r="C74" s="20">
        <v>1</v>
      </c>
      <c r="D74" s="20">
        <v>53</v>
      </c>
      <c r="E74" s="18">
        <v>0</v>
      </c>
      <c r="F74" s="18">
        <v>2</v>
      </c>
      <c r="G74" s="18">
        <f>D74-E74+F74</f>
        <v>55</v>
      </c>
      <c r="H74" s="21" t="s">
        <v>88</v>
      </c>
      <c r="I74" s="20">
        <f>IF(C74=1,60,IF(C74=4,90,IF(C74=5,90,IF(C74=6,30,IF(C74=7,70,IF(C74=8,140,IF(C74=9,130,140)))))))</f>
        <v>60</v>
      </c>
      <c r="J74" s="20">
        <f>MAX(D74,G74)</f>
        <v>55</v>
      </c>
      <c r="M74" s="1">
        <v>0</v>
      </c>
      <c r="N74" s="1">
        <v>1</v>
      </c>
      <c r="O74" s="1">
        <f>G74-M74+N74</f>
        <v>56</v>
      </c>
      <c r="Q74" s="24">
        <f>J74/I74</f>
        <v>0.9166666666666666</v>
      </c>
      <c r="R74" s="25"/>
      <c r="S74" s="26"/>
      <c r="T74" s="26"/>
      <c r="U74" s="26"/>
      <c r="V74" s="26"/>
      <c r="W74" s="26"/>
      <c r="X74" s="26"/>
      <c r="Y74" s="26"/>
      <c r="Z74" s="26"/>
      <c r="AA74" s="26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9"/>
      <c r="AM74" s="30"/>
      <c r="AN74" s="30"/>
      <c r="AO74" s="30"/>
      <c r="AP74" s="30"/>
      <c r="AQ74" s="30"/>
      <c r="AR74" s="30"/>
      <c r="AS74" s="30"/>
      <c r="AT74" s="30"/>
      <c r="AU74" s="30"/>
    </row>
    <row r="75" spans="1:47" ht="12.75">
      <c r="A75" s="18">
        <v>225</v>
      </c>
      <c r="B75" s="19"/>
      <c r="C75" s="20">
        <v>1</v>
      </c>
      <c r="D75" s="20">
        <v>8</v>
      </c>
      <c r="E75" s="18">
        <v>0</v>
      </c>
      <c r="F75" s="18">
        <v>2</v>
      </c>
      <c r="G75" s="18">
        <f>D75-E75+F75</f>
        <v>10</v>
      </c>
      <c r="H75" s="21" t="s">
        <v>89</v>
      </c>
      <c r="I75" s="20">
        <f>IF(C75=1,60,IF(C75=4,90,IF(C75=5,90,IF(C75=6,30,IF(C75=7,70,IF(C75=8,140,IF(C75=9,130,140)))))))</f>
        <v>60</v>
      </c>
      <c r="J75" s="20">
        <f>MAX(D75,G75)</f>
        <v>10</v>
      </c>
      <c r="M75" s="1">
        <v>1</v>
      </c>
      <c r="N75" s="1">
        <v>4</v>
      </c>
      <c r="O75" s="1">
        <f>G75-M75+N75</f>
        <v>13</v>
      </c>
      <c r="Q75" s="24">
        <f>J75/I75</f>
        <v>0.16666666666666666</v>
      </c>
      <c r="R75" s="25"/>
      <c r="S75" s="26"/>
      <c r="T75" s="26"/>
      <c r="U75" s="26"/>
      <c r="V75" s="26"/>
      <c r="W75" s="26"/>
      <c r="X75" s="26"/>
      <c r="Y75" s="26"/>
      <c r="Z75" s="26"/>
      <c r="AA75" s="26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9"/>
      <c r="AM75" s="30"/>
      <c r="AN75" s="30"/>
      <c r="AO75" s="30"/>
      <c r="AP75" s="30"/>
      <c r="AQ75" s="30"/>
      <c r="AR75" s="30"/>
      <c r="AS75" s="30"/>
      <c r="AT75" s="30"/>
      <c r="AU75" s="30"/>
    </row>
    <row r="76" spans="1:47" ht="12.75">
      <c r="A76" s="18">
        <v>191</v>
      </c>
      <c r="B76" s="19"/>
      <c r="C76" s="20">
        <v>1</v>
      </c>
      <c r="D76" s="20">
        <v>8</v>
      </c>
      <c r="E76" s="18">
        <v>0</v>
      </c>
      <c r="F76" s="18">
        <v>2</v>
      </c>
      <c r="G76" s="18">
        <f>D76-E76+F76</f>
        <v>10</v>
      </c>
      <c r="H76" s="21" t="s">
        <v>90</v>
      </c>
      <c r="I76" s="20">
        <f>IF(C76=1,60,IF(C76=4,90,IF(C76=5,90,IF(C76=6,30,IF(C76=7,70,IF(C76=8,140,IF(C76=9,130,140)))))))</f>
        <v>60</v>
      </c>
      <c r="J76" s="20">
        <f>MAX(D76,G76)</f>
        <v>10</v>
      </c>
      <c r="M76" s="1">
        <v>1</v>
      </c>
      <c r="N76" s="1">
        <v>1</v>
      </c>
      <c r="O76" s="1">
        <f>G76-M76+N76</f>
        <v>10</v>
      </c>
      <c r="Q76" s="24">
        <f>J76/I76</f>
        <v>0.16666666666666666</v>
      </c>
      <c r="R76" s="25"/>
      <c r="S76" s="26"/>
      <c r="T76" s="26"/>
      <c r="U76" s="26"/>
      <c r="V76" s="26"/>
      <c r="W76" s="26"/>
      <c r="X76" s="26"/>
      <c r="Y76" s="26"/>
      <c r="Z76" s="26"/>
      <c r="AA76" s="26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9"/>
      <c r="AM76" s="30"/>
      <c r="AN76" s="30"/>
      <c r="AO76" s="30"/>
      <c r="AP76" s="30"/>
      <c r="AQ76" s="30"/>
      <c r="AR76" s="30"/>
      <c r="AS76" s="30"/>
      <c r="AT76" s="30"/>
      <c r="AU76" s="30"/>
    </row>
    <row r="77" spans="1:47" ht="12.75">
      <c r="A77" s="18">
        <v>225</v>
      </c>
      <c r="B77" s="19"/>
      <c r="C77" s="20">
        <v>1</v>
      </c>
      <c r="D77" s="20">
        <v>19</v>
      </c>
      <c r="E77" s="18">
        <v>4</v>
      </c>
      <c r="F77" s="18">
        <v>4</v>
      </c>
      <c r="G77" s="18">
        <f>D77-E77+F77</f>
        <v>19</v>
      </c>
      <c r="H77" s="21" t="s">
        <v>91</v>
      </c>
      <c r="I77" s="20">
        <f>IF(C77=1,60,IF(C77=4,90,IF(C77=5,90,IF(C77=6,30,IF(C77=7,70,IF(C77=8,140,IF(C77=9,130,140)))))))</f>
        <v>60</v>
      </c>
      <c r="J77" s="20">
        <f>MAX(D77,G77)</f>
        <v>19</v>
      </c>
      <c r="M77" s="1">
        <v>0</v>
      </c>
      <c r="N77" s="1">
        <v>4</v>
      </c>
      <c r="O77" s="1">
        <f>G77-M77+N77</f>
        <v>23</v>
      </c>
      <c r="Q77" s="24">
        <f>J77/I77</f>
        <v>0.31666666666666665</v>
      </c>
      <c r="R77" s="25"/>
      <c r="S77" s="26"/>
      <c r="T77" s="26"/>
      <c r="U77" s="26"/>
      <c r="V77" s="26"/>
      <c r="W77" s="26"/>
      <c r="X77" s="26"/>
      <c r="Y77" s="26"/>
      <c r="Z77" s="26"/>
      <c r="AA77" s="26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9"/>
      <c r="AM77" s="30"/>
      <c r="AN77" s="30"/>
      <c r="AO77" s="30"/>
      <c r="AP77" s="30"/>
      <c r="AQ77" s="30"/>
      <c r="AR77" s="30"/>
      <c r="AS77" s="30"/>
      <c r="AT77" s="30"/>
      <c r="AU77" s="30"/>
    </row>
    <row r="78" spans="1:47" ht="12.75">
      <c r="A78" s="18">
        <v>322</v>
      </c>
      <c r="B78" s="19"/>
      <c r="C78" s="20">
        <v>1</v>
      </c>
      <c r="D78" s="20">
        <v>26</v>
      </c>
      <c r="E78" s="18">
        <v>0</v>
      </c>
      <c r="F78" s="18">
        <v>4</v>
      </c>
      <c r="G78" s="18">
        <f>D78-E78+F78</f>
        <v>30</v>
      </c>
      <c r="H78" s="21" t="s">
        <v>92</v>
      </c>
      <c r="I78" s="20">
        <f>IF(C78=1,60,IF(C78=4,90,IF(C78=5,90,IF(C78=6,30,IF(C78=7,70,IF(C78=8,140,IF(C78=9,130,140)))))))</f>
        <v>60</v>
      </c>
      <c r="J78" s="20">
        <f>MAX(D78,G78)</f>
        <v>30</v>
      </c>
      <c r="K78" s="22">
        <f>D78-E78+F78</f>
        <v>30</v>
      </c>
      <c r="L78" s="1">
        <f>IF(K78-G78=0,0,"chyba")</f>
        <v>0</v>
      </c>
      <c r="M78" s="1">
        <v>1</v>
      </c>
      <c r="N78" s="1">
        <v>3</v>
      </c>
      <c r="O78" s="1">
        <f>G78-M78+N78</f>
        <v>32</v>
      </c>
      <c r="P78" s="15"/>
      <c r="Q78" s="24">
        <f>J78/I78</f>
        <v>0.5</v>
      </c>
      <c r="R78" s="25"/>
      <c r="S78" s="26"/>
      <c r="T78" s="26"/>
      <c r="U78" s="26"/>
      <c r="V78" s="26"/>
      <c r="W78" s="26"/>
      <c r="X78" s="26"/>
      <c r="Y78" s="26"/>
      <c r="Z78" s="26"/>
      <c r="AA78" s="26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9"/>
      <c r="AM78" s="30"/>
      <c r="AN78" s="30"/>
      <c r="AO78" s="30"/>
      <c r="AP78" s="30"/>
      <c r="AQ78" s="30"/>
      <c r="AR78" s="30"/>
      <c r="AS78" s="30"/>
      <c r="AT78" s="30"/>
      <c r="AU78" s="30"/>
    </row>
    <row r="79" spans="1:47" ht="12.75">
      <c r="A79" s="18">
        <v>300</v>
      </c>
      <c r="B79" s="19"/>
      <c r="C79" s="20">
        <v>4</v>
      </c>
      <c r="D79" s="20">
        <v>42</v>
      </c>
      <c r="E79" s="18">
        <v>0</v>
      </c>
      <c r="F79" s="18">
        <v>1</v>
      </c>
      <c r="G79" s="18">
        <f>D79-E79+F79</f>
        <v>43</v>
      </c>
      <c r="H79" s="21" t="s">
        <v>93</v>
      </c>
      <c r="I79" s="20">
        <f>IF(C79=1,60,IF(C79=4,90,IF(C79=5,90,IF(C79=6,30,IF(C79=7,70,IF(C79=8,140,IF(C79=9,130,140)))))))</f>
        <v>90</v>
      </c>
      <c r="J79" s="20">
        <f>MAX(D79,G79)</f>
        <v>43</v>
      </c>
      <c r="K79" s="22">
        <f>D79-E79+F79</f>
        <v>43</v>
      </c>
      <c r="L79" s="1">
        <f>IF(K79-G79=0,0,"chyba")</f>
        <v>0</v>
      </c>
      <c r="M79" s="1">
        <v>1</v>
      </c>
      <c r="N79" s="1">
        <v>1</v>
      </c>
      <c r="O79" s="1">
        <f>G79-M79+N79</f>
        <v>43</v>
      </c>
      <c r="P79" s="15"/>
      <c r="Q79" s="24">
        <f>J79/I79</f>
        <v>0.4777777777777778</v>
      </c>
      <c r="R79" s="25"/>
      <c r="S79" s="26"/>
      <c r="T79" s="26"/>
      <c r="U79" s="26"/>
      <c r="V79" s="26"/>
      <c r="W79" s="26"/>
      <c r="X79" s="26"/>
      <c r="Y79" s="26"/>
      <c r="Z79" s="26"/>
      <c r="AA79" s="26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9"/>
      <c r="AM79" s="30"/>
      <c r="AN79" s="30"/>
      <c r="AO79" s="30"/>
      <c r="AP79" s="30"/>
      <c r="AQ79" s="30"/>
      <c r="AR79" s="30"/>
      <c r="AS79" s="30"/>
      <c r="AT79" s="30"/>
      <c r="AU79" s="30"/>
    </row>
    <row r="80" spans="1:47" ht="12.75">
      <c r="A80" s="18">
        <v>191</v>
      </c>
      <c r="B80" s="19"/>
      <c r="C80" s="20">
        <v>1</v>
      </c>
      <c r="D80" s="20">
        <v>30</v>
      </c>
      <c r="E80" s="18">
        <v>17</v>
      </c>
      <c r="F80" s="18">
        <v>1</v>
      </c>
      <c r="G80" s="18">
        <f>D80-E80+F80</f>
        <v>14</v>
      </c>
      <c r="H80" s="21" t="s">
        <v>94</v>
      </c>
      <c r="I80" s="20">
        <f>IF(C80=1,60,IF(C80=4,90,IF(C80=5,90,IF(C80=6,30,IF(C80=7,70,IF(C80=8,140,IF(C80=9,130,140)))))))</f>
        <v>60</v>
      </c>
      <c r="J80" s="20">
        <f>MAX(D80,G80)</f>
        <v>30</v>
      </c>
      <c r="K80" s="22">
        <f>D80-E80+F80</f>
        <v>14</v>
      </c>
      <c r="L80" s="1">
        <f>IF(K80-G80=0,0,"chyba")</f>
        <v>0</v>
      </c>
      <c r="M80" s="1">
        <v>0</v>
      </c>
      <c r="N80" s="1">
        <v>0</v>
      </c>
      <c r="O80" s="1">
        <f>G80-M80+N80</f>
        <v>14</v>
      </c>
      <c r="P80" s="15"/>
      <c r="Q80" s="24">
        <f>J80/I80</f>
        <v>0.5</v>
      </c>
      <c r="R80" s="25"/>
      <c r="S80" s="26"/>
      <c r="T80" s="26"/>
      <c r="U80" s="26"/>
      <c r="V80" s="26"/>
      <c r="W80" s="26"/>
      <c r="X80" s="26"/>
      <c r="Y80" s="26"/>
      <c r="Z80" s="26"/>
      <c r="AA80" s="26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9"/>
      <c r="AM80" s="30"/>
      <c r="AN80" s="30"/>
      <c r="AO80" s="30"/>
      <c r="AP80" s="30"/>
      <c r="AQ80" s="30"/>
      <c r="AR80" s="30"/>
      <c r="AS80" s="30"/>
      <c r="AT80" s="30"/>
      <c r="AU80" s="30"/>
    </row>
    <row r="81" spans="1:47" ht="12.75">
      <c r="A81" s="18">
        <v>330</v>
      </c>
      <c r="B81" s="19"/>
      <c r="C81" s="20">
        <v>1</v>
      </c>
      <c r="D81" s="20">
        <v>28</v>
      </c>
      <c r="E81" s="18">
        <v>0</v>
      </c>
      <c r="F81" s="18">
        <v>6</v>
      </c>
      <c r="G81" s="18">
        <f>D81-E81+F81</f>
        <v>34</v>
      </c>
      <c r="H81" s="21" t="s">
        <v>95</v>
      </c>
      <c r="I81" s="20">
        <f>IF(C81=1,60,IF(C81=4,90,IF(C81=5,90,IF(C81=6,30,IF(C81=7,70,IF(C81=8,140,IF(C81=9,130,140)))))))</f>
        <v>60</v>
      </c>
      <c r="J81" s="20">
        <f>MAX(D81,G81)</f>
        <v>34</v>
      </c>
      <c r="K81" s="22">
        <f>D81-E81+F81</f>
        <v>34</v>
      </c>
      <c r="L81" s="1">
        <f>IF(K81-G81=0,0,"chyba")</f>
        <v>0</v>
      </c>
      <c r="M81" s="1">
        <v>0</v>
      </c>
      <c r="N81" s="1">
        <v>0</v>
      </c>
      <c r="O81" s="1">
        <f>G81-M81+N81</f>
        <v>34</v>
      </c>
      <c r="P81" s="15"/>
      <c r="Q81" s="24">
        <f>J81/I81</f>
        <v>0.5666666666666667</v>
      </c>
      <c r="R81" s="25"/>
      <c r="S81" s="26"/>
      <c r="T81" s="26"/>
      <c r="U81" s="26"/>
      <c r="V81" s="26"/>
      <c r="W81" s="26"/>
      <c r="X81" s="26"/>
      <c r="Y81" s="26"/>
      <c r="Z81" s="26"/>
      <c r="AA81" s="26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9"/>
      <c r="AM81" s="30"/>
      <c r="AN81" s="30"/>
      <c r="AO81" s="30"/>
      <c r="AP81" s="30"/>
      <c r="AQ81" s="30"/>
      <c r="AR81" s="30"/>
      <c r="AS81" s="30"/>
      <c r="AT81" s="30"/>
      <c r="AU81" s="30"/>
    </row>
    <row r="82" spans="1:47" ht="12.75">
      <c r="A82" s="18">
        <v>225</v>
      </c>
      <c r="B82" s="19"/>
      <c r="C82" s="20">
        <v>1</v>
      </c>
      <c r="D82" s="20">
        <v>25</v>
      </c>
      <c r="E82" s="18">
        <v>0</v>
      </c>
      <c r="F82" s="18">
        <v>1</v>
      </c>
      <c r="G82" s="18">
        <f>D82-E82+F82</f>
        <v>26</v>
      </c>
      <c r="H82" s="21" t="s">
        <v>96</v>
      </c>
      <c r="I82" s="20">
        <f>IF(C82=1,60,IF(C82=4,90,IF(C82=5,90,IF(C82=6,30,IF(C82=7,70,IF(C82=8,140,IF(C82=9,130,140)))))))</f>
        <v>60</v>
      </c>
      <c r="J82" s="20">
        <f>MAX(D82,G82)</f>
        <v>26</v>
      </c>
      <c r="K82" s="22">
        <f>D82-E82+F82</f>
        <v>26</v>
      </c>
      <c r="L82" s="1">
        <f>IF(K82-G82=0,0,"chyba")</f>
        <v>0</v>
      </c>
      <c r="M82" s="1">
        <v>0</v>
      </c>
      <c r="N82" s="1">
        <v>0</v>
      </c>
      <c r="O82" s="1">
        <f>G82-M82+N82</f>
        <v>26</v>
      </c>
      <c r="P82" s="15"/>
      <c r="Q82" s="24">
        <f>J82/I82</f>
        <v>0.43333333333333335</v>
      </c>
      <c r="R82" s="25"/>
      <c r="S82" s="26"/>
      <c r="T82" s="26"/>
      <c r="U82" s="26"/>
      <c r="V82" s="26"/>
      <c r="W82" s="26"/>
      <c r="X82" s="26"/>
      <c r="Y82" s="26"/>
      <c r="Z82" s="26"/>
      <c r="AA82" s="26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9"/>
      <c r="AM82" s="30"/>
      <c r="AN82" s="30"/>
      <c r="AO82" s="30"/>
      <c r="AP82" s="30"/>
      <c r="AQ82" s="30"/>
      <c r="AR82" s="30"/>
      <c r="AS82" s="30"/>
      <c r="AT82" s="30"/>
      <c r="AU82" s="30"/>
    </row>
    <row r="83" spans="1:47" ht="12.75">
      <c r="A83" s="18">
        <v>191</v>
      </c>
      <c r="B83" s="19"/>
      <c r="C83" s="20">
        <v>1</v>
      </c>
      <c r="D83" s="20">
        <v>14</v>
      </c>
      <c r="E83" s="18">
        <v>4</v>
      </c>
      <c r="F83" s="18">
        <v>6</v>
      </c>
      <c r="G83" s="18">
        <f>D83-E83+F83</f>
        <v>16</v>
      </c>
      <c r="H83" s="21" t="s">
        <v>97</v>
      </c>
      <c r="I83" s="20">
        <f>IF(C83=1,60,IF(C83=4,90,IF(C83=5,90,IF(C83=6,30,IF(C83=7,70,IF(C83=8,140,IF(C83=9,130,140)))))))</f>
        <v>60</v>
      </c>
      <c r="J83" s="20">
        <f>MAX(D83,G83)</f>
        <v>16</v>
      </c>
      <c r="K83" s="22">
        <f>D83-E83+F83</f>
        <v>16</v>
      </c>
      <c r="L83" s="1">
        <f>IF(K83-G83=0,0,"chyba")</f>
        <v>0</v>
      </c>
      <c r="M83" s="1">
        <v>0</v>
      </c>
      <c r="N83" s="1">
        <v>2</v>
      </c>
      <c r="O83" s="1">
        <f>G83-M83+N83</f>
        <v>18</v>
      </c>
      <c r="P83" s="15"/>
      <c r="Q83" s="24">
        <f>J83/I83</f>
        <v>0.26666666666666666</v>
      </c>
      <c r="R83" s="25"/>
      <c r="S83" s="26"/>
      <c r="T83" s="26"/>
      <c r="U83" s="26"/>
      <c r="V83" s="26"/>
      <c r="W83" s="26"/>
      <c r="X83" s="26"/>
      <c r="Y83" s="26"/>
      <c r="Z83" s="26"/>
      <c r="AA83" s="26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9"/>
      <c r="AM83" s="30"/>
      <c r="AN83" s="30"/>
      <c r="AO83" s="30"/>
      <c r="AP83" s="30"/>
      <c r="AQ83" s="30"/>
      <c r="AR83" s="30"/>
      <c r="AS83" s="30"/>
      <c r="AT83" s="30"/>
      <c r="AU83" s="30"/>
    </row>
    <row r="84" spans="1:47" ht="12.75">
      <c r="A84" s="18">
        <v>323</v>
      </c>
      <c r="B84" s="19"/>
      <c r="C84" s="20">
        <v>1</v>
      </c>
      <c r="D84" s="20">
        <v>16</v>
      </c>
      <c r="E84" s="18">
        <v>1</v>
      </c>
      <c r="F84" s="18">
        <v>5</v>
      </c>
      <c r="G84" s="18">
        <f>D84-E84+F84</f>
        <v>20</v>
      </c>
      <c r="H84" s="21" t="s">
        <v>98</v>
      </c>
      <c r="I84" s="20">
        <f>IF(C84=1,60,IF(C84=4,90,IF(C84=5,90,IF(C84=6,30,IF(C84=7,70,IF(C84=8,140,IF(C84=9,130,140)))))))</f>
        <v>60</v>
      </c>
      <c r="J84" s="20">
        <f>MAX(D84,G84)</f>
        <v>20</v>
      </c>
      <c r="K84" s="22">
        <f>D84-E84+F84</f>
        <v>20</v>
      </c>
      <c r="L84" s="1">
        <f>IF(K84-G84=0,0,"chyba")</f>
        <v>0</v>
      </c>
      <c r="M84" s="1">
        <v>2</v>
      </c>
      <c r="N84" s="1">
        <v>1</v>
      </c>
      <c r="O84" s="1">
        <f>G84-M84+N84</f>
        <v>19</v>
      </c>
      <c r="P84" s="15"/>
      <c r="Q84" s="24">
        <f>J84/I84</f>
        <v>0.3333333333333333</v>
      </c>
      <c r="R84" s="25"/>
      <c r="S84" s="26"/>
      <c r="T84" s="26"/>
      <c r="U84" s="26"/>
      <c r="V84" s="26"/>
      <c r="W84" s="26"/>
      <c r="X84" s="26"/>
      <c r="Y84" s="26"/>
      <c r="Z84" s="26"/>
      <c r="AA84" s="26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9"/>
      <c r="AM84" s="30"/>
      <c r="AN84" s="30"/>
      <c r="AO84" s="30"/>
      <c r="AP84" s="30"/>
      <c r="AQ84" s="30"/>
      <c r="AR84" s="30"/>
      <c r="AS84" s="30"/>
      <c r="AT84" s="30"/>
      <c r="AU84" s="30"/>
    </row>
    <row r="85" spans="1:47" ht="12.75">
      <c r="A85" s="18">
        <v>225</v>
      </c>
      <c r="B85" s="19"/>
      <c r="C85" s="20">
        <v>1</v>
      </c>
      <c r="D85" s="20">
        <v>34</v>
      </c>
      <c r="E85" s="18">
        <v>0</v>
      </c>
      <c r="F85" s="18">
        <v>4</v>
      </c>
      <c r="G85" s="18">
        <f>D85-E85+F85</f>
        <v>38</v>
      </c>
      <c r="H85" s="21" t="s">
        <v>99</v>
      </c>
      <c r="I85" s="20">
        <f>IF(C85=1,60,IF(C85=4,90,IF(C85=5,90,IF(C85=6,30,IF(C85=7,70,IF(C85=8,140,IF(C85=9,130,140)))))))</f>
        <v>60</v>
      </c>
      <c r="J85" s="20">
        <f>MAX(D85,G85)</f>
        <v>38</v>
      </c>
      <c r="K85" s="22">
        <f>D85-E85+F85</f>
        <v>38</v>
      </c>
      <c r="L85" s="1">
        <f>IF(K85-G85=0,0,"chyba")</f>
        <v>0</v>
      </c>
      <c r="M85" s="1">
        <v>1</v>
      </c>
      <c r="N85" s="1">
        <v>3</v>
      </c>
      <c r="O85" s="1">
        <f>G85-M85+N85</f>
        <v>40</v>
      </c>
      <c r="P85" s="15"/>
      <c r="Q85" s="24">
        <f>J85/I85</f>
        <v>0.6333333333333333</v>
      </c>
      <c r="R85" s="25"/>
      <c r="S85" s="26"/>
      <c r="T85" s="26"/>
      <c r="U85" s="26"/>
      <c r="V85" s="26"/>
      <c r="W85" s="26"/>
      <c r="X85" s="26"/>
      <c r="Y85" s="26"/>
      <c r="Z85" s="26"/>
      <c r="AA85" s="26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9"/>
      <c r="AM85" s="30"/>
      <c r="AN85" s="30"/>
      <c r="AO85" s="30"/>
      <c r="AP85" s="30"/>
      <c r="AQ85" s="30"/>
      <c r="AR85" s="30"/>
      <c r="AS85" s="30"/>
      <c r="AT85" s="30"/>
      <c r="AU85" s="30"/>
    </row>
    <row r="86" spans="1:47" ht="12.75">
      <c r="A86" s="18">
        <v>399</v>
      </c>
      <c r="B86" s="19"/>
      <c r="C86" s="20">
        <v>1</v>
      </c>
      <c r="D86" s="20">
        <v>46</v>
      </c>
      <c r="E86" s="18">
        <v>0</v>
      </c>
      <c r="F86" s="18">
        <v>0</v>
      </c>
      <c r="G86" s="18">
        <f>D86-E86+F86</f>
        <v>46</v>
      </c>
      <c r="H86" s="21" t="s">
        <v>100</v>
      </c>
      <c r="I86" s="20">
        <f>IF(C86=1,60,IF(C86=4,90,IF(C86=5,90,IF(C86=6,30,IF(C86=7,70,IF(C86=8,140,IF(C86=9,130,140)))))))</f>
        <v>60</v>
      </c>
      <c r="J86" s="20">
        <f>MAX(D86,G86)</f>
        <v>46</v>
      </c>
      <c r="K86" s="22"/>
      <c r="M86" s="1">
        <v>0</v>
      </c>
      <c r="N86" s="1">
        <v>0</v>
      </c>
      <c r="O86" s="1">
        <f>G86-M86+N86</f>
        <v>46</v>
      </c>
      <c r="P86" s="15"/>
      <c r="Q86" s="24">
        <f>J86/I86</f>
        <v>0.7666666666666667</v>
      </c>
      <c r="R86" s="25"/>
      <c r="S86" s="26"/>
      <c r="T86" s="26"/>
      <c r="U86" s="26"/>
      <c r="V86" s="26"/>
      <c r="W86" s="26"/>
      <c r="X86" s="26"/>
      <c r="Y86" s="26"/>
      <c r="Z86" s="26"/>
      <c r="AA86" s="26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9"/>
      <c r="AM86" s="30"/>
      <c r="AN86" s="30"/>
      <c r="AO86" s="30"/>
      <c r="AP86" s="30"/>
      <c r="AQ86" s="30"/>
      <c r="AR86" s="30"/>
      <c r="AS86" s="30"/>
      <c r="AT86" s="30"/>
      <c r="AU86" s="30"/>
    </row>
    <row r="87" spans="1:47" ht="12.75">
      <c r="A87" s="34" t="s">
        <v>101</v>
      </c>
      <c r="B87" s="35"/>
      <c r="C87" s="36"/>
      <c r="D87" s="34">
        <f>SUM(D9:D81)</f>
        <v>2160</v>
      </c>
      <c r="E87" s="34">
        <f>SUM(E9:E81)</f>
        <v>176</v>
      </c>
      <c r="F87" s="34">
        <f>SUM(F9:F81)</f>
        <v>187</v>
      </c>
      <c r="G87" s="34">
        <f>SUM(G9:G81)</f>
        <v>2171</v>
      </c>
      <c r="H87" s="34"/>
      <c r="I87" s="34">
        <f>SUM(I9:I81)</f>
        <v>4590</v>
      </c>
      <c r="J87" s="34">
        <f>SUM(J9:J81)</f>
        <v>2264</v>
      </c>
      <c r="Q87" s="37">
        <f>J87/I87</f>
        <v>0.4932461873638344</v>
      </c>
      <c r="R87" s="38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40"/>
      <c r="AM87" s="41"/>
      <c r="AN87" s="41"/>
      <c r="AO87" s="41"/>
      <c r="AP87" s="41"/>
      <c r="AQ87" s="41"/>
      <c r="AR87" s="41"/>
      <c r="AS87" s="41"/>
      <c r="AT87" s="41"/>
      <c r="AU87" s="42"/>
    </row>
  </sheetData>
  <sheetProtection selectLockedCells="1" selectUnlockedCells="1"/>
  <conditionalFormatting sqref="R9:AK87">
    <cfRule type="expression" priority="1" dxfId="0" stopIfTrue="1">
      <formula>($J9/$I9)&gt;=R$8</formula>
    </cfRule>
  </conditionalFormatting>
  <conditionalFormatting sqref="AL9:AU87">
    <cfRule type="expression" priority="2" dxfId="1" stopIfTrue="1">
      <formula>($J9/$I9)&gt;AL$8</formula>
    </cfRule>
  </conditionalFormatting>
  <printOptions/>
  <pageMargins left="0.19652777777777777" right="0.19652777777777777" top="0.5902777777777778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7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7.00390625" style="1" customWidth="1"/>
    <col min="3" max="3" width="6.8515625" style="1" customWidth="1"/>
    <col min="4" max="4" width="8.28125" style="1" customWidth="1"/>
    <col min="5" max="7" width="7.7109375" style="1" customWidth="1"/>
    <col min="8" max="8" width="9.00390625" style="2" customWidth="1"/>
    <col min="9" max="10" width="9.00390625" style="1" customWidth="1"/>
    <col min="11" max="12" width="0" style="1" hidden="1" customWidth="1"/>
    <col min="13" max="13" width="2.00390625" style="1" customWidth="1"/>
    <col min="14" max="14" width="5.28125" style="3" customWidth="1"/>
    <col min="15" max="44" width="2.00390625" style="1" customWidth="1"/>
    <col min="45" max="16384" width="9.421875" style="1" customWidth="1"/>
  </cols>
  <sheetData>
    <row r="1" spans="1:11" ht="12.75">
      <c r="A1" s="4" t="s">
        <v>0</v>
      </c>
      <c r="C1" s="5" t="s">
        <v>102</v>
      </c>
      <c r="H1" s="6"/>
      <c r="I1" s="6" t="s">
        <v>2</v>
      </c>
      <c r="J1" s="2" t="s">
        <v>103</v>
      </c>
      <c r="K1" s="2"/>
    </row>
    <row r="2" spans="1:11" ht="12.75">
      <c r="A2" s="7" t="s">
        <v>4</v>
      </c>
      <c r="C2" s="1" t="s">
        <v>104</v>
      </c>
      <c r="H2" s="6"/>
      <c r="I2" s="6" t="s">
        <v>6</v>
      </c>
      <c r="J2" s="7" t="s">
        <v>105</v>
      </c>
      <c r="K2" s="7"/>
    </row>
    <row r="3" spans="1:8" ht="12.75">
      <c r="A3" s="7"/>
      <c r="H3" s="2" t="s">
        <v>8</v>
      </c>
    </row>
    <row r="4" spans="1:17" ht="12.75">
      <c r="A4" s="7" t="s">
        <v>9</v>
      </c>
      <c r="C4" s="1" t="s">
        <v>106</v>
      </c>
      <c r="H4" s="6" t="s">
        <v>11</v>
      </c>
      <c r="I4" s="1" t="s">
        <v>107</v>
      </c>
      <c r="N4" s="3" t="s">
        <v>108</v>
      </c>
      <c r="Q4" s="1" t="s">
        <v>109</v>
      </c>
    </row>
    <row r="6" ht="12.75">
      <c r="A6" s="9" t="s">
        <v>110</v>
      </c>
    </row>
    <row r="8" spans="1:44" s="23" customFormat="1" ht="12.75">
      <c r="A8" s="10" t="s">
        <v>15</v>
      </c>
      <c r="B8" s="11" t="s">
        <v>16</v>
      </c>
      <c r="C8" s="11" t="s">
        <v>17</v>
      </c>
      <c r="D8" s="11" t="s">
        <v>18</v>
      </c>
      <c r="E8" s="11" t="s">
        <v>19</v>
      </c>
      <c r="F8" s="11" t="s">
        <v>20</v>
      </c>
      <c r="G8" s="11" t="s">
        <v>21</v>
      </c>
      <c r="H8" s="12" t="s">
        <v>22</v>
      </c>
      <c r="I8" s="11" t="s">
        <v>23</v>
      </c>
      <c r="J8" s="13" t="s">
        <v>24</v>
      </c>
      <c r="K8" s="14" t="s">
        <v>25</v>
      </c>
      <c r="L8" s="14" t="s">
        <v>25</v>
      </c>
      <c r="M8" s="15"/>
      <c r="N8" s="16">
        <v>0.05</v>
      </c>
      <c r="O8" s="17">
        <v>0.05</v>
      </c>
      <c r="P8" s="17">
        <f>O8+$N8</f>
        <v>0.1</v>
      </c>
      <c r="Q8" s="17">
        <f>P8+$N8</f>
        <v>0.15000000000000002</v>
      </c>
      <c r="R8" s="17">
        <f>Q8+$N8</f>
        <v>0.2</v>
      </c>
      <c r="S8" s="17">
        <f>R8+$N8</f>
        <v>0.25</v>
      </c>
      <c r="T8" s="17">
        <f>S8+$N8</f>
        <v>0.3</v>
      </c>
      <c r="U8" s="17">
        <f>T8+$N8</f>
        <v>0.35</v>
      </c>
      <c r="V8" s="17">
        <f>U8+$N8</f>
        <v>0.39999999999999997</v>
      </c>
      <c r="W8" s="17">
        <f>V8+$N8</f>
        <v>0.44999999999999996</v>
      </c>
      <c r="X8" s="17">
        <f>W8+$N8</f>
        <v>0.49999999999999994</v>
      </c>
      <c r="Y8" s="17">
        <f>X8+$N8</f>
        <v>0.5499999999999999</v>
      </c>
      <c r="Z8" s="17">
        <f>Y8+$N8</f>
        <v>0.6</v>
      </c>
      <c r="AA8" s="17">
        <f>Z8+$N8</f>
        <v>0.65</v>
      </c>
      <c r="AB8" s="17">
        <f>AA8+$N8</f>
        <v>0.7000000000000001</v>
      </c>
      <c r="AC8" s="17">
        <f>AB8+$N8</f>
        <v>0.7500000000000001</v>
      </c>
      <c r="AD8" s="17">
        <f>AC8+$N8</f>
        <v>0.8000000000000002</v>
      </c>
      <c r="AE8" s="17">
        <f>AD8+$N8</f>
        <v>0.8500000000000002</v>
      </c>
      <c r="AF8" s="17">
        <f>AE8+$N8</f>
        <v>0.9000000000000002</v>
      </c>
      <c r="AG8" s="17">
        <f>AF8+$N8</f>
        <v>0.9500000000000003</v>
      </c>
      <c r="AH8" s="17">
        <f>AG8+$N8</f>
        <v>1.0000000000000002</v>
      </c>
      <c r="AI8" s="17">
        <f>AH8+$N8</f>
        <v>1.0500000000000003</v>
      </c>
      <c r="AJ8" s="17">
        <f>AI8+$N8</f>
        <v>1.1000000000000003</v>
      </c>
      <c r="AK8" s="17">
        <f>AJ8+$N8</f>
        <v>1.1500000000000004</v>
      </c>
      <c r="AL8" s="17">
        <f>AK8+$N8</f>
        <v>1.2000000000000004</v>
      </c>
      <c r="AM8" s="17">
        <f>AL8+$N8</f>
        <v>1.2500000000000004</v>
      </c>
      <c r="AN8" s="17">
        <f>AM8+$N8</f>
        <v>1.3000000000000005</v>
      </c>
      <c r="AO8" s="17">
        <f>AN8+$N8</f>
        <v>1.3500000000000005</v>
      </c>
      <c r="AP8" s="17">
        <f>AO8+$N8</f>
        <v>1.4000000000000006</v>
      </c>
      <c r="AQ8" s="17">
        <f>AP8+$N8</f>
        <v>1.4500000000000006</v>
      </c>
      <c r="AR8" s="17">
        <f>AQ8+$N8</f>
        <v>1.5000000000000007</v>
      </c>
    </row>
    <row r="9" spans="1:44" s="23" customFormat="1" ht="12.75">
      <c r="A9" s="18">
        <v>1</v>
      </c>
      <c r="B9" s="18">
        <v>6</v>
      </c>
      <c r="C9" s="20">
        <v>8</v>
      </c>
      <c r="D9" s="20">
        <v>5</v>
      </c>
      <c r="E9" s="18">
        <v>0</v>
      </c>
      <c r="F9" s="18">
        <v>0</v>
      </c>
      <c r="G9" s="18">
        <v>5</v>
      </c>
      <c r="H9" s="21" t="s">
        <v>111</v>
      </c>
      <c r="I9" s="20">
        <f>IF(C9=1,60,IF(C9=4,90,IF(C9=5,90,IF(C9=6,30,IF(C9=7,70,IF(C9=8,140,IF(C9=9,130,140)))))))</f>
        <v>140</v>
      </c>
      <c r="J9" s="20">
        <f>MAX(D9,G9)</f>
        <v>5</v>
      </c>
      <c r="K9" s="22">
        <f>D9-E9+F9</f>
        <v>5</v>
      </c>
      <c r="L9" s="23">
        <f>IF(K9-G9=0,0,"chyba")</f>
        <v>0</v>
      </c>
      <c r="M9" s="15"/>
      <c r="N9" s="24">
        <f>J9/I9</f>
        <v>0.03571428571428571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30"/>
      <c r="AJ9" s="30"/>
      <c r="AK9" s="30"/>
      <c r="AL9" s="30"/>
      <c r="AM9" s="30"/>
      <c r="AN9" s="30"/>
      <c r="AO9" s="30"/>
      <c r="AP9" s="30"/>
      <c r="AQ9" s="30"/>
      <c r="AR9" s="30"/>
    </row>
    <row r="10" spans="1:44" s="23" customFormat="1" ht="12.75">
      <c r="A10" s="18">
        <v>1</v>
      </c>
      <c r="B10" s="18">
        <v>9</v>
      </c>
      <c r="C10" s="20">
        <v>8</v>
      </c>
      <c r="D10" s="20">
        <v>0</v>
      </c>
      <c r="E10" s="18">
        <v>0</v>
      </c>
      <c r="F10" s="18">
        <v>0</v>
      </c>
      <c r="G10" s="18">
        <v>0</v>
      </c>
      <c r="H10" s="21" t="s">
        <v>112</v>
      </c>
      <c r="I10" s="20">
        <f>IF(C10=1,60,IF(C10=4,90,IF(C10=5,90,IF(C10=6,30,IF(C10=7,70,IF(C10=8,140,IF(C10=9,130,140)))))))</f>
        <v>140</v>
      </c>
      <c r="J10" s="20">
        <f>MAX(D10,G10)</f>
        <v>0</v>
      </c>
      <c r="K10" s="22">
        <f>D10-E10+F10</f>
        <v>0</v>
      </c>
      <c r="L10" s="23">
        <f>IF(K10-G10=0,0,"chyba")</f>
        <v>0</v>
      </c>
      <c r="M10" s="15"/>
      <c r="N10" s="24">
        <f>J10/I10</f>
        <v>0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0"/>
      <c r="AJ10" s="30"/>
      <c r="AK10" s="30"/>
      <c r="AL10" s="30"/>
      <c r="AM10" s="30"/>
      <c r="AN10" s="30"/>
      <c r="AO10" s="30"/>
      <c r="AP10" s="30"/>
      <c r="AQ10" s="30"/>
      <c r="AR10" s="30"/>
    </row>
    <row r="11" spans="1:44" s="23" customFormat="1" ht="12.75">
      <c r="A11" s="18">
        <v>1</v>
      </c>
      <c r="B11" s="18">
        <v>11</v>
      </c>
      <c r="C11" s="20">
        <v>8</v>
      </c>
      <c r="D11" s="20">
        <v>20</v>
      </c>
      <c r="E11" s="18">
        <v>0</v>
      </c>
      <c r="F11" s="18">
        <v>2</v>
      </c>
      <c r="G11" s="18">
        <v>22</v>
      </c>
      <c r="H11" s="21" t="s">
        <v>113</v>
      </c>
      <c r="I11" s="20">
        <f>IF(C11=1,60,IF(C11=4,90,IF(C11=5,90,IF(C11=6,30,IF(C11=7,70,IF(C11=8,140,IF(C11=9,130,140)))))))</f>
        <v>140</v>
      </c>
      <c r="J11" s="20">
        <f>MAX(D11,G11)</f>
        <v>22</v>
      </c>
      <c r="K11" s="22">
        <f>D11-E11+F11</f>
        <v>22</v>
      </c>
      <c r="L11" s="23">
        <f>IF(K11-G11=0,0,"chyba")</f>
        <v>0</v>
      </c>
      <c r="M11" s="15"/>
      <c r="N11" s="24">
        <f>J11/I11</f>
        <v>0.15714285714285714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30"/>
      <c r="AJ11" s="30"/>
      <c r="AK11" s="30"/>
      <c r="AL11" s="30"/>
      <c r="AM11" s="30"/>
      <c r="AN11" s="30"/>
      <c r="AO11" s="30"/>
      <c r="AP11" s="30"/>
      <c r="AQ11" s="30"/>
      <c r="AR11" s="30"/>
    </row>
    <row r="12" spans="1:44" s="23" customFormat="1" ht="12.75">
      <c r="A12" s="18">
        <v>1</v>
      </c>
      <c r="B12" s="18">
        <v>10</v>
      </c>
      <c r="C12" s="20">
        <v>8</v>
      </c>
      <c r="D12" s="20">
        <v>4</v>
      </c>
      <c r="E12" s="18">
        <v>0</v>
      </c>
      <c r="F12" s="18">
        <v>3</v>
      </c>
      <c r="G12" s="18">
        <v>7</v>
      </c>
      <c r="H12" s="21" t="s">
        <v>114</v>
      </c>
      <c r="I12" s="20">
        <f>IF(C12=1,60,IF(C12=4,90,IF(C12=5,90,IF(C12=6,30,IF(C12=7,70,IF(C12=8,140,IF(C12=9,130,140)))))))</f>
        <v>140</v>
      </c>
      <c r="J12" s="20">
        <f>MAX(D12,G12)</f>
        <v>7</v>
      </c>
      <c r="K12" s="22">
        <f>D12-E12+F12</f>
        <v>7</v>
      </c>
      <c r="L12" s="23">
        <f>IF(K12-G12=0,0,"chyba")</f>
        <v>0</v>
      </c>
      <c r="M12" s="15"/>
      <c r="N12" s="24">
        <f>J12/I12</f>
        <v>0.05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30"/>
      <c r="AJ12" s="30"/>
      <c r="AK12" s="30"/>
      <c r="AL12" s="30"/>
      <c r="AM12" s="30"/>
      <c r="AN12" s="30"/>
      <c r="AO12" s="30"/>
      <c r="AP12" s="30"/>
      <c r="AQ12" s="30"/>
      <c r="AR12" s="30"/>
    </row>
    <row r="13" spans="1:44" s="23" customFormat="1" ht="12.75">
      <c r="A13" s="18">
        <v>1</v>
      </c>
      <c r="B13" s="18">
        <v>13</v>
      </c>
      <c r="C13" s="20">
        <v>8</v>
      </c>
      <c r="D13" s="18">
        <v>30</v>
      </c>
      <c r="E13" s="18">
        <v>7</v>
      </c>
      <c r="F13" s="18">
        <v>5</v>
      </c>
      <c r="G13" s="18">
        <v>28</v>
      </c>
      <c r="H13" s="21" t="s">
        <v>115</v>
      </c>
      <c r="I13" s="20">
        <f>IF(C13=1,60,IF(C13=4,90,IF(C13=5,90,IF(C13=6,30,IF(C13=7,70,IF(C13=8,140,IF(C13=9,130,140)))))))</f>
        <v>140</v>
      </c>
      <c r="J13" s="20">
        <f>MAX(D13,G13)</f>
        <v>30</v>
      </c>
      <c r="K13" s="22">
        <f>D13-E13+F13</f>
        <v>28</v>
      </c>
      <c r="L13" s="23">
        <f>IF(K13-G13=0,0,"chyba")</f>
        <v>0</v>
      </c>
      <c r="M13" s="15"/>
      <c r="N13" s="24">
        <f>J13/I13</f>
        <v>0.21428571428571427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30"/>
      <c r="AJ13" s="30"/>
      <c r="AK13" s="30"/>
      <c r="AL13" s="30"/>
      <c r="AM13" s="30"/>
      <c r="AN13" s="30"/>
      <c r="AO13" s="30"/>
      <c r="AP13" s="30"/>
      <c r="AQ13" s="30"/>
      <c r="AR13" s="30"/>
    </row>
    <row r="14" spans="1:44" s="23" customFormat="1" ht="12.75">
      <c r="A14" s="18">
        <v>1</v>
      </c>
      <c r="B14" s="18">
        <v>14</v>
      </c>
      <c r="C14" s="20">
        <v>8</v>
      </c>
      <c r="D14" s="18">
        <v>3</v>
      </c>
      <c r="E14" s="18">
        <v>0</v>
      </c>
      <c r="F14" s="18">
        <v>6</v>
      </c>
      <c r="G14" s="18">
        <v>9</v>
      </c>
      <c r="H14" s="21" t="s">
        <v>116</v>
      </c>
      <c r="I14" s="20">
        <f>IF(C14=1,60,IF(C14=4,90,IF(C14=5,90,IF(C14=6,30,IF(C14=7,70,IF(C14=8,140,IF(C14=9,130,140)))))))</f>
        <v>140</v>
      </c>
      <c r="J14" s="20">
        <f>MAX(D14,G14)</f>
        <v>9</v>
      </c>
      <c r="K14" s="22">
        <f>D14-E14+F14</f>
        <v>9</v>
      </c>
      <c r="L14" s="23">
        <f>IF(K14-G14=0,0,"chyba")</f>
        <v>0</v>
      </c>
      <c r="M14" s="15"/>
      <c r="N14" s="24">
        <f>J14/I14</f>
        <v>0.06428571428571428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30"/>
      <c r="AJ14" s="30"/>
      <c r="AK14" s="30"/>
      <c r="AL14" s="30"/>
      <c r="AM14" s="30"/>
      <c r="AN14" s="30"/>
      <c r="AO14" s="30"/>
      <c r="AP14" s="30"/>
      <c r="AQ14" s="30"/>
      <c r="AR14" s="30"/>
    </row>
    <row r="15" spans="1:44" s="23" customFormat="1" ht="12.75">
      <c r="A15" s="18">
        <v>1</v>
      </c>
      <c r="B15" s="18">
        <v>1</v>
      </c>
      <c r="C15" s="20">
        <v>8</v>
      </c>
      <c r="D15" s="18">
        <v>6</v>
      </c>
      <c r="E15" s="18">
        <v>0</v>
      </c>
      <c r="F15" s="18">
        <v>2</v>
      </c>
      <c r="G15" s="18">
        <v>8</v>
      </c>
      <c r="H15" s="21" t="s">
        <v>117</v>
      </c>
      <c r="I15" s="20">
        <f>IF(C15=1,60,IF(C15=4,90,IF(C15=5,90,IF(C15=6,30,IF(C15=7,70,IF(C15=8,140,IF(C15=9,130,140)))))))</f>
        <v>140</v>
      </c>
      <c r="J15" s="20">
        <f>MAX(D15,G15)</f>
        <v>8</v>
      </c>
      <c r="K15" s="22">
        <f>D15-E15+F15</f>
        <v>8</v>
      </c>
      <c r="L15" s="23">
        <f>IF(K15-G15=0,0,"chyba")</f>
        <v>0</v>
      </c>
      <c r="M15" s="15"/>
      <c r="N15" s="24">
        <f>J15/I15</f>
        <v>0.05714285714285714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30"/>
      <c r="AJ15" s="30"/>
      <c r="AK15" s="30"/>
      <c r="AL15" s="30"/>
      <c r="AM15" s="30"/>
      <c r="AN15" s="30"/>
      <c r="AO15" s="30"/>
      <c r="AP15" s="30"/>
      <c r="AQ15" s="30"/>
      <c r="AR15" s="30"/>
    </row>
    <row r="16" spans="1:44" s="23" customFormat="1" ht="12.75">
      <c r="A16" s="18">
        <v>1</v>
      </c>
      <c r="B16" s="18">
        <v>2</v>
      </c>
      <c r="C16" s="20">
        <v>8</v>
      </c>
      <c r="D16" s="18">
        <v>12</v>
      </c>
      <c r="E16" s="18">
        <v>3</v>
      </c>
      <c r="F16" s="18">
        <v>0</v>
      </c>
      <c r="G16" s="18">
        <v>9</v>
      </c>
      <c r="H16" s="21" t="s">
        <v>118</v>
      </c>
      <c r="I16" s="20">
        <f>IF(C16=1,60,IF(C16=4,90,IF(C16=5,90,IF(C16=6,30,IF(C16=7,70,IF(C16=8,140,IF(C16=9,130,140)))))))</f>
        <v>140</v>
      </c>
      <c r="J16" s="20">
        <f>MAX(D16,G16)</f>
        <v>12</v>
      </c>
      <c r="K16" s="22">
        <f>D16-E16+F16</f>
        <v>9</v>
      </c>
      <c r="L16" s="23">
        <f>IF(K16-G16=0,0,"chyba")</f>
        <v>0</v>
      </c>
      <c r="M16" s="31"/>
      <c r="N16" s="24">
        <f>J16/I16</f>
        <v>0.08571428571428572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30"/>
      <c r="AJ16" s="30"/>
      <c r="AK16" s="30"/>
      <c r="AL16" s="30"/>
      <c r="AM16" s="30"/>
      <c r="AN16" s="30"/>
      <c r="AO16" s="30"/>
      <c r="AP16" s="30"/>
      <c r="AQ16" s="30"/>
      <c r="AR16" s="30"/>
    </row>
    <row r="17" spans="1:45" ht="12.75">
      <c r="A17" s="18"/>
      <c r="B17" s="18"/>
      <c r="C17" s="20"/>
      <c r="D17" s="43"/>
      <c r="E17" s="18"/>
      <c r="F17" s="18"/>
      <c r="G17" s="18"/>
      <c r="H17" s="44"/>
      <c r="I17" s="45"/>
      <c r="J17" s="20"/>
      <c r="K17" s="22"/>
      <c r="M17" s="15"/>
      <c r="N17" s="46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8"/>
    </row>
    <row r="18" spans="1:45" ht="12.75">
      <c r="A18" s="43" t="s">
        <v>101</v>
      </c>
      <c r="B18" s="49"/>
      <c r="C18" s="50"/>
      <c r="D18" s="43">
        <f>SUM(D9:D17)</f>
        <v>80</v>
      </c>
      <c r="E18" s="43">
        <f>SUM(E9:E17)</f>
        <v>10</v>
      </c>
      <c r="F18" s="43">
        <f>SUM(F9:F17)</f>
        <v>18</v>
      </c>
      <c r="G18" s="43">
        <f>SUM(G9:G17)</f>
        <v>88</v>
      </c>
      <c r="H18" s="43"/>
      <c r="I18" s="43">
        <f>SUM(I9:I17)</f>
        <v>1120</v>
      </c>
      <c r="J18" s="43">
        <f>SUM(J9:J17)</f>
        <v>93</v>
      </c>
      <c r="K18" s="22">
        <f>D18-E18+F18</f>
        <v>88</v>
      </c>
      <c r="L18" s="1">
        <f>IF(K18-G18=0,0,"chyba")</f>
        <v>0</v>
      </c>
      <c r="M18" s="15"/>
      <c r="N18" s="51">
        <f>J18/I18</f>
        <v>0.08303571428571428</v>
      </c>
      <c r="O18" s="52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4"/>
      <c r="AJ18" s="55"/>
      <c r="AK18" s="55"/>
      <c r="AL18" s="55"/>
      <c r="AM18" s="55"/>
      <c r="AN18" s="55"/>
      <c r="AO18" s="55"/>
      <c r="AP18" s="55"/>
      <c r="AQ18" s="55"/>
      <c r="AR18" s="56"/>
      <c r="AS18" s="57"/>
    </row>
    <row r="19" spans="3:45" ht="12.75">
      <c r="C19" s="58"/>
      <c r="D19" s="59"/>
      <c r="E19" s="59"/>
      <c r="F19" s="60"/>
      <c r="G19" s="59"/>
      <c r="H19" s="61"/>
      <c r="I19" s="59"/>
      <c r="N19" s="62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57"/>
    </row>
    <row r="20" spans="1:44" s="23" customFormat="1" ht="12.75">
      <c r="A20" s="18">
        <v>18</v>
      </c>
      <c r="B20" s="18">
        <v>2</v>
      </c>
      <c r="C20" s="20">
        <v>8</v>
      </c>
      <c r="D20" s="20">
        <v>3</v>
      </c>
      <c r="E20" s="18">
        <v>0</v>
      </c>
      <c r="F20" s="18">
        <v>0</v>
      </c>
      <c r="G20" s="18">
        <v>3</v>
      </c>
      <c r="H20" s="21" t="s">
        <v>119</v>
      </c>
      <c r="I20" s="20">
        <f>IF(C20=1,60,IF(C20=4,90,IF(C20=5,90,IF(C20=6,30,IF(C20=7,70,IF(C20=8,140,IF(C20=9,130,140)))))))</f>
        <v>140</v>
      </c>
      <c r="J20" s="20">
        <f>MAX(D20,G20)</f>
        <v>3</v>
      </c>
      <c r="K20" s="22">
        <f>D20-E20+F20</f>
        <v>3</v>
      </c>
      <c r="L20" s="23">
        <f>IF(K20-G20=0,0,"chyba")</f>
        <v>0</v>
      </c>
      <c r="M20" s="15"/>
      <c r="N20" s="24">
        <f>J20/I20</f>
        <v>0.02142857142857143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30"/>
      <c r="AJ20" s="30"/>
      <c r="AK20" s="30"/>
      <c r="AL20" s="30"/>
      <c r="AM20" s="30"/>
      <c r="AN20" s="30"/>
      <c r="AO20" s="30"/>
      <c r="AP20" s="30"/>
      <c r="AQ20" s="30"/>
      <c r="AR20" s="30"/>
    </row>
    <row r="21" spans="1:44" s="23" customFormat="1" ht="12.75">
      <c r="A21" s="18">
        <v>18</v>
      </c>
      <c r="B21" s="18">
        <v>4</v>
      </c>
      <c r="C21" s="20">
        <v>8</v>
      </c>
      <c r="D21" s="20">
        <v>0</v>
      </c>
      <c r="E21" s="18">
        <v>0</v>
      </c>
      <c r="F21" s="18">
        <v>0</v>
      </c>
      <c r="G21" s="18">
        <v>0</v>
      </c>
      <c r="H21" s="21" t="s">
        <v>112</v>
      </c>
      <c r="I21" s="20">
        <f>IF(C21=1,60,IF(C21=4,90,IF(C21=5,90,IF(C21=6,30,IF(C21=7,70,IF(C21=8,140,IF(C21=9,130,140)))))))</f>
        <v>140</v>
      </c>
      <c r="J21" s="20">
        <f>MAX(D21,G21)</f>
        <v>0</v>
      </c>
      <c r="K21" s="22">
        <f>D21-E21+F21</f>
        <v>0</v>
      </c>
      <c r="L21" s="23">
        <f>IF(K21-G21=0,0,"chyba")</f>
        <v>0</v>
      </c>
      <c r="M21" s="15"/>
      <c r="N21" s="24">
        <f>J21/I21</f>
        <v>0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30"/>
      <c r="AJ21" s="30"/>
      <c r="AK21" s="30"/>
      <c r="AL21" s="30"/>
      <c r="AM21" s="30"/>
      <c r="AN21" s="30"/>
      <c r="AO21" s="30"/>
      <c r="AP21" s="30"/>
      <c r="AQ21" s="30"/>
      <c r="AR21" s="30"/>
    </row>
    <row r="22" spans="1:44" s="23" customFormat="1" ht="12.75">
      <c r="A22" s="18">
        <v>18</v>
      </c>
      <c r="B22" s="18">
        <v>5</v>
      </c>
      <c r="C22" s="20">
        <v>8</v>
      </c>
      <c r="D22" s="20">
        <v>10</v>
      </c>
      <c r="E22" s="18">
        <v>0</v>
      </c>
      <c r="F22" s="18">
        <v>2</v>
      </c>
      <c r="G22" s="18">
        <v>12</v>
      </c>
      <c r="H22" s="21" t="s">
        <v>120</v>
      </c>
      <c r="I22" s="20">
        <f>IF(C22=1,60,IF(C22=4,90,IF(C22=5,90,IF(C22=6,30,IF(C22=7,70,IF(C22=8,140,IF(C22=9,130,140)))))))</f>
        <v>140</v>
      </c>
      <c r="J22" s="20">
        <f>MAX(D22,G22)</f>
        <v>12</v>
      </c>
      <c r="K22" s="22">
        <f>D22-E22+F22</f>
        <v>12</v>
      </c>
      <c r="L22" s="23">
        <f>IF(K22-G22=0,0,"chyba")</f>
        <v>0</v>
      </c>
      <c r="M22" s="15"/>
      <c r="N22" s="24">
        <f>J22/I22</f>
        <v>0.08571428571428572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30"/>
      <c r="AJ22" s="30"/>
      <c r="AK22" s="30"/>
      <c r="AL22" s="30"/>
      <c r="AM22" s="30"/>
      <c r="AN22" s="30"/>
      <c r="AO22" s="30"/>
      <c r="AP22" s="30"/>
      <c r="AQ22" s="30"/>
      <c r="AR22" s="30"/>
    </row>
    <row r="23" spans="1:44" s="23" customFormat="1" ht="12.75">
      <c r="A23" s="18">
        <v>18</v>
      </c>
      <c r="B23" s="18">
        <v>6</v>
      </c>
      <c r="C23" s="20">
        <v>9</v>
      </c>
      <c r="D23" s="20">
        <v>14</v>
      </c>
      <c r="E23" s="18">
        <v>1</v>
      </c>
      <c r="F23" s="18">
        <v>1</v>
      </c>
      <c r="G23" s="18">
        <v>14</v>
      </c>
      <c r="H23" s="21" t="s">
        <v>121</v>
      </c>
      <c r="I23" s="20">
        <f>IF(C23=1,60,IF(C23=4,90,IF(C23=5,90,IF(C23=6,30,IF(C23=7,70,IF(C23=8,140,IF(C23=9,130,140)))))))</f>
        <v>130</v>
      </c>
      <c r="J23" s="20">
        <f>MAX(D23,G23)</f>
        <v>14</v>
      </c>
      <c r="K23" s="22">
        <f>D23-E23+F23</f>
        <v>14</v>
      </c>
      <c r="L23" s="23">
        <f>IF(K23-G23=0,0,"chyba")</f>
        <v>0</v>
      </c>
      <c r="M23" s="15"/>
      <c r="N23" s="24">
        <f>J23/I23</f>
        <v>0.1076923076923077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30"/>
      <c r="AJ23" s="30"/>
      <c r="AK23" s="30"/>
      <c r="AL23" s="30"/>
      <c r="AM23" s="30"/>
      <c r="AN23" s="30"/>
      <c r="AO23" s="30"/>
      <c r="AP23" s="30"/>
      <c r="AQ23" s="30"/>
      <c r="AR23" s="30"/>
    </row>
    <row r="24" spans="1:44" s="23" customFormat="1" ht="12.75">
      <c r="A24" s="18">
        <v>18</v>
      </c>
      <c r="B24" s="18">
        <v>8</v>
      </c>
      <c r="C24" s="20">
        <v>8</v>
      </c>
      <c r="D24" s="18">
        <v>4</v>
      </c>
      <c r="E24" s="18">
        <v>0</v>
      </c>
      <c r="F24" s="18">
        <v>3</v>
      </c>
      <c r="G24" s="18">
        <v>7</v>
      </c>
      <c r="H24" s="21" t="s">
        <v>122</v>
      </c>
      <c r="I24" s="20">
        <f>IF(C24=1,60,IF(C24=4,90,IF(C24=5,90,IF(C24=6,30,IF(C24=7,70,IF(C24=8,140,IF(C24=9,130,140)))))))</f>
        <v>140</v>
      </c>
      <c r="J24" s="20">
        <f>MAX(D24,G24)</f>
        <v>7</v>
      </c>
      <c r="K24" s="22">
        <f>D24-E24+F24</f>
        <v>7</v>
      </c>
      <c r="L24" s="23">
        <f>IF(K24-G24=0,0,"chyba")</f>
        <v>0</v>
      </c>
      <c r="M24" s="15"/>
      <c r="N24" s="24">
        <f>J24/I24</f>
        <v>0.05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30"/>
      <c r="AJ24" s="30"/>
      <c r="AK24" s="30"/>
      <c r="AL24" s="30"/>
      <c r="AM24" s="30"/>
      <c r="AN24" s="30"/>
      <c r="AO24" s="30"/>
      <c r="AP24" s="30"/>
      <c r="AQ24" s="30"/>
      <c r="AR24" s="30"/>
    </row>
    <row r="25" spans="1:44" s="23" customFormat="1" ht="12.75">
      <c r="A25" s="18">
        <v>18</v>
      </c>
      <c r="B25" s="18">
        <v>10</v>
      </c>
      <c r="C25" s="20">
        <v>8</v>
      </c>
      <c r="D25" s="18">
        <v>16</v>
      </c>
      <c r="E25" s="18">
        <v>3</v>
      </c>
      <c r="F25" s="18">
        <v>1</v>
      </c>
      <c r="G25" s="18">
        <v>14</v>
      </c>
      <c r="H25" s="21" t="s">
        <v>123</v>
      </c>
      <c r="I25" s="20">
        <f>IF(C25=1,60,IF(C25=4,90,IF(C25=5,90,IF(C25=6,30,IF(C25=7,70,IF(C25=8,140,IF(C25=9,130,140)))))))</f>
        <v>140</v>
      </c>
      <c r="J25" s="20">
        <f>MAX(D25,G25)</f>
        <v>16</v>
      </c>
      <c r="K25" s="22">
        <f>D25-E25+F25</f>
        <v>14</v>
      </c>
      <c r="L25" s="23">
        <f>IF(K25-G25=0,0,"chyba")</f>
        <v>0</v>
      </c>
      <c r="M25" s="15"/>
      <c r="N25" s="24">
        <f>J25/I25</f>
        <v>0.11428571428571428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30"/>
      <c r="AJ25" s="30"/>
      <c r="AK25" s="30"/>
      <c r="AL25" s="30"/>
      <c r="AM25" s="30"/>
      <c r="AN25" s="30"/>
      <c r="AO25" s="30"/>
      <c r="AP25" s="30"/>
      <c r="AQ25" s="30"/>
      <c r="AR25" s="30"/>
    </row>
    <row r="26" spans="1:44" s="23" customFormat="1" ht="12.75">
      <c r="A26" s="18">
        <v>18</v>
      </c>
      <c r="B26" s="18">
        <v>11</v>
      </c>
      <c r="C26" s="20">
        <v>8</v>
      </c>
      <c r="D26" s="18">
        <v>17</v>
      </c>
      <c r="E26" s="18">
        <v>2</v>
      </c>
      <c r="F26" s="18">
        <v>2</v>
      </c>
      <c r="G26" s="18">
        <v>17</v>
      </c>
      <c r="H26" s="21" t="s">
        <v>124</v>
      </c>
      <c r="I26" s="20">
        <f>IF(C26=1,60,IF(C26=4,90,IF(C26=5,90,IF(C26=6,30,IF(C26=7,70,IF(C26=8,140,IF(C26=9,130,140)))))))</f>
        <v>140</v>
      </c>
      <c r="J26" s="20">
        <f>MAX(D26,G26)</f>
        <v>17</v>
      </c>
      <c r="K26" s="22">
        <f>D26-E26+F26</f>
        <v>17</v>
      </c>
      <c r="L26" s="23">
        <f>IF(K26-G26=0,0,"chyba")</f>
        <v>0</v>
      </c>
      <c r="M26" s="15"/>
      <c r="N26" s="24">
        <f>J26/I26</f>
        <v>0.12142857142857143</v>
      </c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30"/>
      <c r="AJ26" s="30"/>
      <c r="AK26" s="30"/>
      <c r="AL26" s="30"/>
      <c r="AM26" s="30"/>
      <c r="AN26" s="30"/>
      <c r="AO26" s="30"/>
      <c r="AP26" s="30"/>
      <c r="AQ26" s="30"/>
      <c r="AR26" s="30"/>
    </row>
    <row r="27" spans="1:45" ht="12.75">
      <c r="A27" s="18"/>
      <c r="B27" s="18"/>
      <c r="C27" s="20"/>
      <c r="D27" s="43"/>
      <c r="E27" s="18"/>
      <c r="F27" s="18"/>
      <c r="G27" s="18"/>
      <c r="H27" s="44"/>
      <c r="I27" s="45"/>
      <c r="J27" s="20"/>
      <c r="K27" s="22"/>
      <c r="M27" s="15"/>
      <c r="N27" s="46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8"/>
    </row>
    <row r="28" spans="1:45" ht="12.75">
      <c r="A28" s="43" t="s">
        <v>101</v>
      </c>
      <c r="B28" s="49"/>
      <c r="C28" s="50"/>
      <c r="D28" s="43">
        <f>SUM(D20:D27)</f>
        <v>64</v>
      </c>
      <c r="E28" s="43">
        <f>SUM(E20:E27)</f>
        <v>6</v>
      </c>
      <c r="F28" s="43">
        <f>SUM(F20:F27)</f>
        <v>9</v>
      </c>
      <c r="G28" s="43">
        <f>SUM(G20:G27)</f>
        <v>67</v>
      </c>
      <c r="H28" s="43"/>
      <c r="I28" s="43">
        <f>SUM(I20:I27)</f>
        <v>970</v>
      </c>
      <c r="J28" s="43">
        <f>SUM(J20:J27)</f>
        <v>69</v>
      </c>
      <c r="K28" s="22">
        <f>D28-E28+F28</f>
        <v>67</v>
      </c>
      <c r="L28" s="1">
        <f>IF(K28-G28=0,0,"chyba")</f>
        <v>0</v>
      </c>
      <c r="M28" s="15"/>
      <c r="N28" s="51">
        <f>J28/I28</f>
        <v>0.0711340206185567</v>
      </c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5"/>
      <c r="AJ28" s="55"/>
      <c r="AK28" s="55"/>
      <c r="AL28" s="55"/>
      <c r="AM28" s="55"/>
      <c r="AN28" s="55"/>
      <c r="AO28" s="55"/>
      <c r="AP28" s="55"/>
      <c r="AQ28" s="55"/>
      <c r="AR28" s="63"/>
      <c r="AS28" s="57"/>
    </row>
    <row r="29" spans="3:45" ht="12.75">
      <c r="C29" s="58"/>
      <c r="D29" s="59"/>
      <c r="E29" s="59"/>
      <c r="F29" s="60"/>
      <c r="G29" s="59"/>
      <c r="H29" s="61"/>
      <c r="I29" s="59"/>
      <c r="N29" s="62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57"/>
    </row>
    <row r="30" spans="1:44" s="23" customFormat="1" ht="12.75">
      <c r="A30" s="18">
        <v>25</v>
      </c>
      <c r="B30" s="18">
        <v>2</v>
      </c>
      <c r="C30" s="20">
        <v>8</v>
      </c>
      <c r="D30" s="20">
        <v>6</v>
      </c>
      <c r="E30" s="18">
        <v>1</v>
      </c>
      <c r="F30" s="18">
        <v>0</v>
      </c>
      <c r="G30" s="18">
        <v>5</v>
      </c>
      <c r="H30" s="21" t="s">
        <v>125</v>
      </c>
      <c r="I30" s="20">
        <f>IF(C30=1,60,IF(C30=4,90,IF(C30=5,90,IF(C30=6,30,IF(C30=7,70,IF(C30=8,140,IF(C30=9,130,140)))))))</f>
        <v>140</v>
      </c>
      <c r="J30" s="20">
        <f>MAX(D30,G30)</f>
        <v>6</v>
      </c>
      <c r="K30" s="22">
        <f>D30-E30+F30</f>
        <v>5</v>
      </c>
      <c r="L30" s="23">
        <f>IF(K30-G30=0,0,"chyba")</f>
        <v>0</v>
      </c>
      <c r="M30" s="15"/>
      <c r="N30" s="24">
        <f>J30/I30</f>
        <v>0.04285714285714286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30"/>
      <c r="AJ30" s="30"/>
      <c r="AK30" s="30"/>
      <c r="AL30" s="30"/>
      <c r="AM30" s="30"/>
      <c r="AN30" s="30"/>
      <c r="AO30" s="30"/>
      <c r="AP30" s="30"/>
      <c r="AQ30" s="30"/>
      <c r="AR30" s="30"/>
    </row>
    <row r="31" spans="1:44" s="23" customFormat="1" ht="12.75">
      <c r="A31" s="18">
        <v>25</v>
      </c>
      <c r="B31" s="18">
        <v>7</v>
      </c>
      <c r="C31" s="20">
        <v>8</v>
      </c>
      <c r="D31" s="20">
        <v>1</v>
      </c>
      <c r="E31" s="18">
        <v>0</v>
      </c>
      <c r="F31" s="18">
        <v>0</v>
      </c>
      <c r="G31" s="18">
        <v>1</v>
      </c>
      <c r="H31" s="21" t="s">
        <v>126</v>
      </c>
      <c r="I31" s="20">
        <f>IF(C31=1,60,IF(C31=4,90,IF(C31=5,90,IF(C31=6,30,IF(C31=7,70,IF(C31=8,140,IF(C31=9,130,140)))))))</f>
        <v>140</v>
      </c>
      <c r="J31" s="20">
        <f>MAX(D31,G31)</f>
        <v>1</v>
      </c>
      <c r="K31" s="22">
        <f>D31-E31+F31</f>
        <v>1</v>
      </c>
      <c r="L31" s="23">
        <f>IF(K31-G31=0,0,"chyba")</f>
        <v>0</v>
      </c>
      <c r="M31" s="15"/>
      <c r="N31" s="24">
        <f>J31/I31</f>
        <v>0.007142857142857143</v>
      </c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30"/>
      <c r="AJ31" s="30"/>
      <c r="AK31" s="30"/>
      <c r="AL31" s="30"/>
      <c r="AM31" s="30"/>
      <c r="AN31" s="30"/>
      <c r="AO31" s="30"/>
      <c r="AP31" s="30"/>
      <c r="AQ31" s="30"/>
      <c r="AR31" s="30"/>
    </row>
    <row r="32" spans="1:44" s="23" customFormat="1" ht="12.75">
      <c r="A32" s="18">
        <v>25</v>
      </c>
      <c r="B32" s="18">
        <v>8</v>
      </c>
      <c r="C32" s="20">
        <v>8</v>
      </c>
      <c r="D32" s="20">
        <v>15</v>
      </c>
      <c r="E32" s="18">
        <v>5</v>
      </c>
      <c r="F32" s="18">
        <v>0</v>
      </c>
      <c r="G32" s="18">
        <v>10</v>
      </c>
      <c r="H32" s="21" t="s">
        <v>127</v>
      </c>
      <c r="I32" s="20">
        <f>IF(C32=1,60,IF(C32=4,90,IF(C32=5,90,IF(C32=6,30,IF(C32=7,70,IF(C32=8,140,IF(C32=9,130,140)))))))</f>
        <v>140</v>
      </c>
      <c r="J32" s="20">
        <f>MAX(D32,G32)</f>
        <v>15</v>
      </c>
      <c r="K32" s="22">
        <f>D32-E32+F32</f>
        <v>10</v>
      </c>
      <c r="L32" s="23">
        <f>IF(K32-G32=0,0,"chyba")</f>
        <v>0</v>
      </c>
      <c r="M32" s="15"/>
      <c r="N32" s="24">
        <f>J32/I32</f>
        <v>0.10714285714285714</v>
      </c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30"/>
      <c r="AJ32" s="30"/>
      <c r="AK32" s="30"/>
      <c r="AL32" s="30"/>
      <c r="AM32" s="30"/>
      <c r="AN32" s="30"/>
      <c r="AO32" s="30"/>
      <c r="AP32" s="30"/>
      <c r="AQ32" s="30"/>
      <c r="AR32" s="30"/>
    </row>
    <row r="33" spans="1:44" s="23" customFormat="1" ht="12.75">
      <c r="A33" s="18">
        <v>25</v>
      </c>
      <c r="B33" s="18">
        <v>12</v>
      </c>
      <c r="C33" s="20">
        <v>8</v>
      </c>
      <c r="D33" s="20">
        <v>1</v>
      </c>
      <c r="E33" s="18">
        <v>1</v>
      </c>
      <c r="F33" s="18">
        <v>1</v>
      </c>
      <c r="G33" s="18">
        <v>1</v>
      </c>
      <c r="H33" s="21" t="s">
        <v>128</v>
      </c>
      <c r="I33" s="20">
        <f>IF(C33=1,60,IF(C33=4,90,IF(C33=5,90,IF(C33=6,30,IF(C33=7,70,IF(C33=8,140,IF(C33=9,130,140)))))))</f>
        <v>140</v>
      </c>
      <c r="J33" s="20">
        <f>MAX(D33,G33)</f>
        <v>1</v>
      </c>
      <c r="K33" s="22">
        <f>D33-E33+F33</f>
        <v>1</v>
      </c>
      <c r="L33" s="23">
        <f>IF(K33-G33=0,0,"chyba")</f>
        <v>0</v>
      </c>
      <c r="M33" s="15"/>
      <c r="N33" s="24">
        <f>J33/I33</f>
        <v>0.007142857142857143</v>
      </c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30"/>
      <c r="AJ33" s="30"/>
      <c r="AK33" s="30"/>
      <c r="AL33" s="30"/>
      <c r="AM33" s="30"/>
      <c r="AN33" s="30"/>
      <c r="AO33" s="30"/>
      <c r="AP33" s="30"/>
      <c r="AQ33" s="30"/>
      <c r="AR33" s="30"/>
    </row>
    <row r="34" spans="1:44" s="23" customFormat="1" ht="12.75">
      <c r="A34" s="18">
        <v>25</v>
      </c>
      <c r="B34" s="18">
        <v>14</v>
      </c>
      <c r="C34" s="20">
        <v>8</v>
      </c>
      <c r="D34" s="20">
        <v>13</v>
      </c>
      <c r="E34" s="18">
        <v>3</v>
      </c>
      <c r="F34" s="18">
        <v>0</v>
      </c>
      <c r="G34" s="18">
        <v>10</v>
      </c>
      <c r="H34" s="21" t="s">
        <v>129</v>
      </c>
      <c r="I34" s="20">
        <f>IF(C34=1,60,IF(C34=4,90,IF(C34=5,90,IF(C34=6,30,IF(C34=7,70,IF(C34=8,140,IF(C34=9,130,140)))))))</f>
        <v>140</v>
      </c>
      <c r="J34" s="20">
        <f>MAX(D34,G34)</f>
        <v>13</v>
      </c>
      <c r="K34" s="22">
        <f>D34-E34+F34</f>
        <v>10</v>
      </c>
      <c r="L34" s="23">
        <f>IF(K34-G34=0,0,"chyba")</f>
        <v>0</v>
      </c>
      <c r="M34" s="15"/>
      <c r="N34" s="24">
        <f>J34/I34</f>
        <v>0.09285714285714286</v>
      </c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30"/>
      <c r="AJ34" s="30"/>
      <c r="AK34" s="30"/>
      <c r="AL34" s="30"/>
      <c r="AM34" s="30"/>
      <c r="AN34" s="30"/>
      <c r="AO34" s="30"/>
      <c r="AP34" s="30"/>
      <c r="AQ34" s="30"/>
      <c r="AR34" s="30"/>
    </row>
    <row r="35" spans="1:44" s="23" customFormat="1" ht="12.75">
      <c r="A35" s="18">
        <v>25</v>
      </c>
      <c r="B35" s="18">
        <v>15</v>
      </c>
      <c r="C35" s="20">
        <v>8</v>
      </c>
      <c r="D35" s="18">
        <v>24</v>
      </c>
      <c r="E35" s="18">
        <v>11</v>
      </c>
      <c r="F35" s="18">
        <v>0</v>
      </c>
      <c r="G35" s="18">
        <v>13</v>
      </c>
      <c r="H35" s="21" t="s">
        <v>130</v>
      </c>
      <c r="I35" s="20">
        <f>IF(C35=1,60,IF(C35=4,90,IF(C35=5,90,IF(C35=6,30,IF(C35=7,70,IF(C35=8,140,IF(C35=9,130,140)))))))</f>
        <v>140</v>
      </c>
      <c r="J35" s="20">
        <f>MAX(D35,G35)</f>
        <v>24</v>
      </c>
      <c r="K35" s="22">
        <f>D35-E35+F35</f>
        <v>13</v>
      </c>
      <c r="L35" s="23">
        <f>IF(K35-G35=0,0,"chyba")</f>
        <v>0</v>
      </c>
      <c r="M35" s="15"/>
      <c r="N35" s="24">
        <f>J35/I35</f>
        <v>0.17142857142857143</v>
      </c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30"/>
      <c r="AJ35" s="30"/>
      <c r="AK35" s="30"/>
      <c r="AL35" s="30"/>
      <c r="AM35" s="30"/>
      <c r="AN35" s="30"/>
      <c r="AO35" s="30"/>
      <c r="AP35" s="30"/>
      <c r="AQ35" s="30"/>
      <c r="AR35" s="30"/>
    </row>
    <row r="36" spans="1:44" s="23" customFormat="1" ht="12.75">
      <c r="A36" s="18">
        <v>25</v>
      </c>
      <c r="B36" s="18">
        <v>16</v>
      </c>
      <c r="C36" s="20">
        <v>9</v>
      </c>
      <c r="D36" s="18">
        <v>2</v>
      </c>
      <c r="E36" s="18">
        <v>0</v>
      </c>
      <c r="F36" s="18">
        <v>0</v>
      </c>
      <c r="G36" s="18">
        <v>2</v>
      </c>
      <c r="H36" s="21" t="s">
        <v>131</v>
      </c>
      <c r="I36" s="20">
        <f>IF(C36=1,60,IF(C36=4,90,IF(C36=5,90,IF(C36=6,30,IF(C36=7,70,IF(C36=8,140,IF(C36=9,130,140)))))))</f>
        <v>130</v>
      </c>
      <c r="J36" s="20">
        <f>MAX(D36,G36)</f>
        <v>2</v>
      </c>
      <c r="K36" s="22">
        <f>D36-E36+F36</f>
        <v>2</v>
      </c>
      <c r="L36" s="23">
        <f>IF(K36-G36=0,0,"chyba")</f>
        <v>0</v>
      </c>
      <c r="M36" s="15"/>
      <c r="N36" s="24">
        <f>J36/I36</f>
        <v>0.015384615384615385</v>
      </c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30"/>
      <c r="AJ36" s="30"/>
      <c r="AK36" s="30"/>
      <c r="AL36" s="30"/>
      <c r="AM36" s="30"/>
      <c r="AN36" s="30"/>
      <c r="AO36" s="30"/>
      <c r="AP36" s="30"/>
      <c r="AQ36" s="30"/>
      <c r="AR36" s="30"/>
    </row>
    <row r="37" spans="1:44" s="23" customFormat="1" ht="12.75">
      <c r="A37" s="18">
        <v>25</v>
      </c>
      <c r="B37" s="18">
        <v>1</v>
      </c>
      <c r="C37" s="20">
        <v>8</v>
      </c>
      <c r="D37" s="18">
        <v>0</v>
      </c>
      <c r="E37" s="18">
        <v>0</v>
      </c>
      <c r="F37" s="18">
        <v>1</v>
      </c>
      <c r="G37" s="18">
        <v>1</v>
      </c>
      <c r="H37" s="21" t="s">
        <v>132</v>
      </c>
      <c r="I37" s="20">
        <f>IF(C37=1,60,IF(C37=4,90,IF(C37=5,90,IF(C37=6,30,IF(C37=7,70,IF(C37=8,140,IF(C37=9,130,140)))))))</f>
        <v>140</v>
      </c>
      <c r="J37" s="20">
        <f>MAX(D37,G37)</f>
        <v>1</v>
      </c>
      <c r="K37" s="22">
        <f>D37-E37+F37</f>
        <v>1</v>
      </c>
      <c r="L37" s="23">
        <f>IF(K37-G37=0,0,"chyba")</f>
        <v>0</v>
      </c>
      <c r="M37" s="15"/>
      <c r="N37" s="24">
        <f>J37/I37</f>
        <v>0.007142857142857143</v>
      </c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30"/>
      <c r="AJ37" s="30"/>
      <c r="AK37" s="30"/>
      <c r="AL37" s="30"/>
      <c r="AM37" s="30"/>
      <c r="AN37" s="30"/>
      <c r="AO37" s="30"/>
      <c r="AP37" s="30"/>
      <c r="AQ37" s="30"/>
      <c r="AR37" s="30"/>
    </row>
    <row r="38" spans="1:45" ht="12.75">
      <c r="A38" s="18"/>
      <c r="B38" s="18"/>
      <c r="C38" s="20"/>
      <c r="D38" s="43"/>
      <c r="E38" s="18"/>
      <c r="F38" s="18"/>
      <c r="G38" s="18"/>
      <c r="H38" s="44"/>
      <c r="I38" s="45"/>
      <c r="J38" s="20"/>
      <c r="K38" s="22"/>
      <c r="M38" s="15"/>
      <c r="N38" s="46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8"/>
    </row>
    <row r="39" spans="1:45" ht="12.75">
      <c r="A39" s="43" t="s">
        <v>101</v>
      </c>
      <c r="B39" s="49"/>
      <c r="C39" s="50"/>
      <c r="D39" s="43">
        <f>SUM(D30:D38)</f>
        <v>62</v>
      </c>
      <c r="E39" s="43">
        <f>SUM(E30:E38)</f>
        <v>21</v>
      </c>
      <c r="F39" s="43">
        <f>SUM(F30:F38)</f>
        <v>2</v>
      </c>
      <c r="G39" s="43">
        <f>SUM(G30:G38)</f>
        <v>43</v>
      </c>
      <c r="H39" s="43"/>
      <c r="I39" s="43">
        <f>SUM(I30:I38)</f>
        <v>1110</v>
      </c>
      <c r="J39" s="43">
        <f>SUM(J30:J38)</f>
        <v>63</v>
      </c>
      <c r="K39" s="22">
        <f>D39-E39+F39</f>
        <v>43</v>
      </c>
      <c r="L39" s="1">
        <f>IF(K39-G39=0,0,"chyba")</f>
        <v>0</v>
      </c>
      <c r="M39" s="15"/>
      <c r="N39" s="51">
        <f>J39/I39</f>
        <v>0.05675675675675676</v>
      </c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5"/>
      <c r="AJ39" s="55"/>
      <c r="AK39" s="55"/>
      <c r="AL39" s="55"/>
      <c r="AM39" s="55"/>
      <c r="AN39" s="55"/>
      <c r="AO39" s="55"/>
      <c r="AP39" s="55"/>
      <c r="AQ39" s="55"/>
      <c r="AR39" s="63"/>
      <c r="AS39" s="57"/>
    </row>
    <row r="40" spans="3:45" ht="12.75">
      <c r="C40" s="58"/>
      <c r="D40" s="59"/>
      <c r="E40" s="59"/>
      <c r="F40" s="60"/>
      <c r="G40" s="59"/>
      <c r="H40" s="61"/>
      <c r="I40" s="59"/>
      <c r="N40" s="62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57"/>
    </row>
    <row r="41" spans="1:44" s="23" customFormat="1" ht="12.75">
      <c r="A41" s="18">
        <v>56</v>
      </c>
      <c r="B41" s="18">
        <v>53</v>
      </c>
      <c r="C41" s="20">
        <v>7</v>
      </c>
      <c r="D41" s="20">
        <v>17</v>
      </c>
      <c r="E41" s="18">
        <v>2</v>
      </c>
      <c r="F41" s="18">
        <v>0</v>
      </c>
      <c r="G41" s="18">
        <v>15</v>
      </c>
      <c r="H41" s="21" t="s">
        <v>133</v>
      </c>
      <c r="I41" s="20">
        <f>IF(C41=1,60,IF(C41=4,90,IF(C41=5,90,IF(C41=6,30,IF(C41=7,70,IF(C41=8,140,IF(C41=9,130,140)))))))</f>
        <v>70</v>
      </c>
      <c r="J41" s="20">
        <f>MAX(D41,G41)</f>
        <v>17</v>
      </c>
      <c r="K41" s="22">
        <f>D41-E41+F41</f>
        <v>15</v>
      </c>
      <c r="L41" s="23">
        <f>IF(K41-G41=0,0,"chyba")</f>
        <v>0</v>
      </c>
      <c r="M41" s="31"/>
      <c r="N41" s="24">
        <f>J41/I41</f>
        <v>0.24285714285714285</v>
      </c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30"/>
      <c r="AJ41" s="30"/>
      <c r="AK41" s="30"/>
      <c r="AL41" s="30"/>
      <c r="AM41" s="30"/>
      <c r="AN41" s="30"/>
      <c r="AO41" s="30"/>
      <c r="AP41" s="30"/>
      <c r="AQ41" s="30"/>
      <c r="AR41" s="30"/>
    </row>
    <row r="42" spans="1:45" ht="12.75">
      <c r="A42" s="18"/>
      <c r="B42" s="18"/>
      <c r="C42" s="20"/>
      <c r="D42" s="43"/>
      <c r="E42" s="18"/>
      <c r="F42" s="18"/>
      <c r="G42" s="18"/>
      <c r="H42" s="44"/>
      <c r="I42" s="45"/>
      <c r="J42" s="20"/>
      <c r="K42" s="22"/>
      <c r="M42" s="15"/>
      <c r="N42" s="46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8"/>
    </row>
    <row r="43" spans="1:45" ht="12.75">
      <c r="A43" s="43" t="s">
        <v>101</v>
      </c>
      <c r="B43" s="49"/>
      <c r="C43" s="50"/>
      <c r="D43" s="43">
        <f>SUM(D41:D42)</f>
        <v>17</v>
      </c>
      <c r="E43" s="43">
        <f>SUM(E41:E42)</f>
        <v>2</v>
      </c>
      <c r="F43" s="43">
        <f>SUM(F41:F42)</f>
        <v>0</v>
      </c>
      <c r="G43" s="43">
        <f>SUM(G41:G42)</f>
        <v>15</v>
      </c>
      <c r="H43" s="43"/>
      <c r="I43" s="43">
        <f>SUM(I41:I42)</f>
        <v>70</v>
      </c>
      <c r="J43" s="43">
        <f>SUM(J41:J42)</f>
        <v>17</v>
      </c>
      <c r="K43" s="22">
        <f>D43-E43+F43</f>
        <v>15</v>
      </c>
      <c r="L43" s="1">
        <f>IF(K43-G43=0,0,"chyba")</f>
        <v>0</v>
      </c>
      <c r="M43" s="15"/>
      <c r="N43" s="51">
        <f>J43/I43</f>
        <v>0.24285714285714285</v>
      </c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5"/>
      <c r="AJ43" s="55"/>
      <c r="AK43" s="55"/>
      <c r="AL43" s="55"/>
      <c r="AM43" s="55"/>
      <c r="AN43" s="55"/>
      <c r="AO43" s="55"/>
      <c r="AP43" s="55"/>
      <c r="AQ43" s="55"/>
      <c r="AR43" s="63"/>
      <c r="AS43" s="57"/>
    </row>
    <row r="44" spans="3:45" ht="12.75">
      <c r="C44" s="58"/>
      <c r="D44" s="59"/>
      <c r="E44" s="59"/>
      <c r="F44" s="60"/>
      <c r="G44" s="59"/>
      <c r="H44" s="61"/>
      <c r="I44" s="59"/>
      <c r="N44" s="62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57"/>
    </row>
    <row r="45" spans="1:44" s="23" customFormat="1" ht="12.75">
      <c r="A45" s="18">
        <v>57</v>
      </c>
      <c r="B45" s="18">
        <v>62</v>
      </c>
      <c r="C45" s="20">
        <v>7</v>
      </c>
      <c r="D45" s="20">
        <v>7</v>
      </c>
      <c r="E45" s="18">
        <v>1</v>
      </c>
      <c r="F45" s="18">
        <v>0</v>
      </c>
      <c r="G45" s="18">
        <v>6</v>
      </c>
      <c r="H45" s="21" t="s">
        <v>111</v>
      </c>
      <c r="I45" s="20">
        <f>IF(C45=1,60,IF(C45=4,90,IF(C45=5,90,IF(C45=6,30,IF(C45=7,70,IF(C45=8,140,IF(C45=9,130,140)))))))</f>
        <v>70</v>
      </c>
      <c r="J45" s="20">
        <f>MAX(D45,G45)</f>
        <v>7</v>
      </c>
      <c r="K45" s="22">
        <f>D45-E45+F45</f>
        <v>6</v>
      </c>
      <c r="L45" s="23">
        <f>IF(K45-G45=0,0,"chyba")</f>
        <v>0</v>
      </c>
      <c r="M45" s="15"/>
      <c r="N45" s="24">
        <f>J45/I45</f>
        <v>0.1</v>
      </c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30"/>
      <c r="AJ45" s="30"/>
      <c r="AK45" s="30"/>
      <c r="AL45" s="30"/>
      <c r="AM45" s="30"/>
      <c r="AN45" s="30"/>
      <c r="AO45" s="30"/>
      <c r="AP45" s="30"/>
      <c r="AQ45" s="30"/>
      <c r="AR45" s="30"/>
    </row>
    <row r="46" spans="1:45" ht="12.75">
      <c r="A46" s="18"/>
      <c r="B46" s="18"/>
      <c r="C46" s="20"/>
      <c r="D46" s="43"/>
      <c r="E46" s="18"/>
      <c r="F46" s="18"/>
      <c r="G46" s="18"/>
      <c r="H46" s="44"/>
      <c r="I46" s="45"/>
      <c r="J46" s="20"/>
      <c r="K46" s="22"/>
      <c r="M46" s="15"/>
      <c r="N46" s="46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8"/>
    </row>
    <row r="47" spans="1:45" ht="12.75">
      <c r="A47" s="43" t="s">
        <v>101</v>
      </c>
      <c r="B47" s="49"/>
      <c r="C47" s="50"/>
      <c r="D47" s="43">
        <f>SUM(D45:D46)</f>
        <v>7</v>
      </c>
      <c r="E47" s="43">
        <f>SUM(E45:E46)</f>
        <v>1</v>
      </c>
      <c r="F47" s="43">
        <f>SUM(F45:F46)</f>
        <v>0</v>
      </c>
      <c r="G47" s="43">
        <f>SUM(G45:G46)</f>
        <v>6</v>
      </c>
      <c r="H47" s="43"/>
      <c r="I47" s="43">
        <f>SUM(I45:I46)</f>
        <v>70</v>
      </c>
      <c r="J47" s="43">
        <f>SUM(J45:J46)</f>
        <v>7</v>
      </c>
      <c r="K47" s="22">
        <f>D47-E47+F47</f>
        <v>6</v>
      </c>
      <c r="L47" s="1">
        <f>IF(K47-G47=0,0,"chyba")</f>
        <v>0</v>
      </c>
      <c r="M47" s="15"/>
      <c r="N47" s="51">
        <f>J47/I47</f>
        <v>0.1</v>
      </c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5"/>
      <c r="AJ47" s="55"/>
      <c r="AK47" s="55"/>
      <c r="AL47" s="55"/>
      <c r="AM47" s="55"/>
      <c r="AN47" s="55"/>
      <c r="AO47" s="55"/>
      <c r="AP47" s="55"/>
      <c r="AQ47" s="55"/>
      <c r="AR47" s="63"/>
      <c r="AS47" s="57"/>
    </row>
    <row r="48" spans="3:45" ht="12.75">
      <c r="C48" s="58"/>
      <c r="D48" s="59"/>
      <c r="E48" s="59"/>
      <c r="F48" s="60"/>
      <c r="G48" s="59"/>
      <c r="H48" s="61"/>
      <c r="I48" s="59"/>
      <c r="N48" s="62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57"/>
    </row>
    <row r="49" spans="1:44" s="23" customFormat="1" ht="12.75">
      <c r="A49" s="18">
        <v>143</v>
      </c>
      <c r="B49" s="18">
        <v>4</v>
      </c>
      <c r="C49" s="20">
        <v>4</v>
      </c>
      <c r="D49" s="20">
        <v>15</v>
      </c>
      <c r="E49" s="18">
        <v>1</v>
      </c>
      <c r="F49" s="18">
        <v>2</v>
      </c>
      <c r="G49" s="18">
        <v>16</v>
      </c>
      <c r="H49" s="21" t="s">
        <v>134</v>
      </c>
      <c r="I49" s="20">
        <f>IF(C49=1,60,IF(C49=4,90,IF(C49=5,90,IF(C49=6,30,IF(C49=7,70,IF(C49=8,140,IF(C49=9,130,140)))))))</f>
        <v>90</v>
      </c>
      <c r="J49" s="20">
        <f>MAX(D49,G49)</f>
        <v>16</v>
      </c>
      <c r="K49" s="22">
        <f>D49-E49+F49</f>
        <v>16</v>
      </c>
      <c r="L49" s="23">
        <f>IF(K49-G49=0,0,"chyba")</f>
        <v>0</v>
      </c>
      <c r="M49" s="15"/>
      <c r="N49" s="24">
        <f>J49/I49</f>
        <v>0.17777777777777778</v>
      </c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30"/>
      <c r="AJ49" s="30"/>
      <c r="AK49" s="30"/>
      <c r="AL49" s="30"/>
      <c r="AM49" s="30"/>
      <c r="AN49" s="30"/>
      <c r="AO49" s="30"/>
      <c r="AP49" s="30"/>
      <c r="AQ49" s="30"/>
      <c r="AR49" s="30"/>
    </row>
    <row r="50" spans="1:44" s="23" customFormat="1" ht="12.75">
      <c r="A50" s="18">
        <v>143</v>
      </c>
      <c r="B50" s="18">
        <v>5</v>
      </c>
      <c r="C50" s="20">
        <v>4</v>
      </c>
      <c r="D50" s="18">
        <v>16</v>
      </c>
      <c r="E50" s="18">
        <v>4</v>
      </c>
      <c r="F50" s="18">
        <v>0</v>
      </c>
      <c r="G50" s="18">
        <v>12</v>
      </c>
      <c r="H50" s="21" t="s">
        <v>135</v>
      </c>
      <c r="I50" s="20">
        <f>IF(C50=1,60,IF(C50=4,90,IF(C50=5,90,IF(C50=6,30,IF(C50=7,70,IF(C50=8,140,IF(C50=9,130,140)))))))</f>
        <v>90</v>
      </c>
      <c r="J50" s="20">
        <f>MAX(D50,G50)</f>
        <v>16</v>
      </c>
      <c r="K50" s="22">
        <f>D50-E50+F50</f>
        <v>12</v>
      </c>
      <c r="L50" s="23">
        <f>IF(K50-G50=0,0,"chyba")</f>
        <v>0</v>
      </c>
      <c r="M50" s="15"/>
      <c r="N50" s="24">
        <f>J50/I50</f>
        <v>0.17777777777777778</v>
      </c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30"/>
      <c r="AJ50" s="30"/>
      <c r="AK50" s="30"/>
      <c r="AL50" s="30"/>
      <c r="AM50" s="30"/>
      <c r="AN50" s="30"/>
      <c r="AO50" s="30"/>
      <c r="AP50" s="30"/>
      <c r="AQ50" s="30"/>
      <c r="AR50" s="30"/>
    </row>
    <row r="51" spans="1:44" s="23" customFormat="1" ht="12.75">
      <c r="A51" s="18">
        <v>143</v>
      </c>
      <c r="B51" s="18">
        <v>2</v>
      </c>
      <c r="C51" s="20">
        <v>4</v>
      </c>
      <c r="D51" s="18">
        <v>12</v>
      </c>
      <c r="E51" s="18">
        <v>0</v>
      </c>
      <c r="F51" s="18">
        <v>0</v>
      </c>
      <c r="G51" s="18">
        <v>12</v>
      </c>
      <c r="H51" s="21" t="s">
        <v>136</v>
      </c>
      <c r="I51" s="20">
        <f>IF(C51=1,60,IF(C51=4,90,IF(C51=5,90,IF(C51=6,30,IF(C51=7,70,IF(C51=8,140,IF(C51=9,130,140)))))))</f>
        <v>90</v>
      </c>
      <c r="J51" s="20">
        <f>MAX(D51,G51)</f>
        <v>12</v>
      </c>
      <c r="K51" s="22">
        <f>D51-E51+F51</f>
        <v>12</v>
      </c>
      <c r="L51" s="23">
        <f>IF(K51-G51=0,0,"chyba")</f>
        <v>0</v>
      </c>
      <c r="M51" s="15"/>
      <c r="N51" s="24">
        <f>J51/I51</f>
        <v>0.13333333333333333</v>
      </c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30"/>
      <c r="AJ51" s="30"/>
      <c r="AK51" s="30"/>
      <c r="AL51" s="30"/>
      <c r="AM51" s="30"/>
      <c r="AN51" s="30"/>
      <c r="AO51" s="30"/>
      <c r="AP51" s="30"/>
      <c r="AQ51" s="30"/>
      <c r="AR51" s="30"/>
    </row>
    <row r="52" spans="1:45" ht="12.75">
      <c r="A52" s="18"/>
      <c r="B52" s="18"/>
      <c r="C52" s="20"/>
      <c r="D52" s="43"/>
      <c r="E52" s="18"/>
      <c r="F52" s="18"/>
      <c r="G52" s="18"/>
      <c r="H52" s="44"/>
      <c r="I52" s="45"/>
      <c r="J52" s="20"/>
      <c r="K52" s="22"/>
      <c r="M52" s="15"/>
      <c r="N52" s="46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8"/>
    </row>
    <row r="53" spans="1:45" ht="12.75">
      <c r="A53" s="43" t="s">
        <v>101</v>
      </c>
      <c r="B53" s="49"/>
      <c r="C53" s="50"/>
      <c r="D53" s="43">
        <f>SUM(D49:D52)</f>
        <v>43</v>
      </c>
      <c r="E53" s="43">
        <f>SUM(E49:E52)</f>
        <v>5</v>
      </c>
      <c r="F53" s="43">
        <f>SUM(F49:F52)</f>
        <v>2</v>
      </c>
      <c r="G53" s="43">
        <f>SUM(G49:G52)</f>
        <v>40</v>
      </c>
      <c r="H53" s="43"/>
      <c r="I53" s="43">
        <f>SUM(I49:I52)</f>
        <v>270</v>
      </c>
      <c r="J53" s="43">
        <f>SUM(J49:J52)</f>
        <v>44</v>
      </c>
      <c r="K53" s="22">
        <f>D53-E53+F53</f>
        <v>40</v>
      </c>
      <c r="L53" s="1">
        <f>IF(K53-G53=0,0,"chyba")</f>
        <v>0</v>
      </c>
      <c r="M53" s="15"/>
      <c r="N53" s="51">
        <f>J53/I53</f>
        <v>0.16296296296296298</v>
      </c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5"/>
      <c r="AJ53" s="55"/>
      <c r="AK53" s="55"/>
      <c r="AL53" s="55"/>
      <c r="AM53" s="55"/>
      <c r="AN53" s="55"/>
      <c r="AO53" s="55"/>
      <c r="AP53" s="55"/>
      <c r="AQ53" s="55"/>
      <c r="AR53" s="63"/>
      <c r="AS53" s="57"/>
    </row>
    <row r="54" spans="3:45" ht="12.75">
      <c r="C54" s="58"/>
      <c r="D54" s="59"/>
      <c r="E54" s="59"/>
      <c r="F54" s="60"/>
      <c r="G54" s="59"/>
      <c r="H54" s="61"/>
      <c r="I54" s="59"/>
      <c r="N54" s="62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57"/>
    </row>
    <row r="55" spans="1:44" s="23" customFormat="1" ht="12.75">
      <c r="A55" s="18">
        <v>174</v>
      </c>
      <c r="B55" s="18">
        <v>2</v>
      </c>
      <c r="C55" s="20">
        <v>5</v>
      </c>
      <c r="D55" s="20">
        <v>3</v>
      </c>
      <c r="E55" s="18">
        <v>0</v>
      </c>
      <c r="F55" s="18">
        <v>2</v>
      </c>
      <c r="G55" s="18">
        <v>5</v>
      </c>
      <c r="H55" s="21" t="s">
        <v>137</v>
      </c>
      <c r="I55" s="20">
        <f>IF(C55=1,60,IF(C55=4,90,IF(C55=5,90,IF(C55=6,30,IF(C55=7,70,IF(C55=8,140,IF(C55=9,130,140)))))))</f>
        <v>90</v>
      </c>
      <c r="J55" s="20">
        <f>MAX(D55,G55)</f>
        <v>5</v>
      </c>
      <c r="K55" s="22">
        <f>D55-E55+F55</f>
        <v>5</v>
      </c>
      <c r="L55" s="23">
        <f>IF(K55-G55=0,0,"chyba")</f>
        <v>0</v>
      </c>
      <c r="M55" s="15"/>
      <c r="N55" s="24">
        <f>J55/I55</f>
        <v>0.05555555555555555</v>
      </c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30"/>
      <c r="AJ55" s="30"/>
      <c r="AK55" s="30"/>
      <c r="AL55" s="30"/>
      <c r="AM55" s="30"/>
      <c r="AN55" s="30"/>
      <c r="AO55" s="30"/>
      <c r="AP55" s="30"/>
      <c r="AQ55" s="30"/>
      <c r="AR55" s="30"/>
    </row>
    <row r="56" spans="1:44" s="23" customFormat="1" ht="12.75">
      <c r="A56" s="18">
        <v>174</v>
      </c>
      <c r="B56" s="18">
        <v>4</v>
      </c>
      <c r="C56" s="20">
        <v>4</v>
      </c>
      <c r="D56" s="20">
        <v>9</v>
      </c>
      <c r="E56" s="18">
        <v>0</v>
      </c>
      <c r="F56" s="18">
        <v>2</v>
      </c>
      <c r="G56" s="18">
        <v>11</v>
      </c>
      <c r="H56" s="21" t="s">
        <v>138</v>
      </c>
      <c r="I56" s="20">
        <f>IF(C56=1,60,IF(C56=4,90,IF(C56=5,90,IF(C56=6,30,IF(C56=7,70,IF(C56=8,140,IF(C56=9,130,140)))))))</f>
        <v>90</v>
      </c>
      <c r="J56" s="20">
        <f>MAX(D56,G56)</f>
        <v>11</v>
      </c>
      <c r="K56" s="22">
        <f>D56-E56+F56</f>
        <v>11</v>
      </c>
      <c r="L56" s="23">
        <f>IF(K56-G56=0,0,"chyba")</f>
        <v>0</v>
      </c>
      <c r="M56" s="15"/>
      <c r="N56" s="24">
        <f>J56/I56</f>
        <v>0.12222222222222222</v>
      </c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30"/>
      <c r="AJ56" s="30"/>
      <c r="AK56" s="30"/>
      <c r="AL56" s="30"/>
      <c r="AM56" s="30"/>
      <c r="AN56" s="30"/>
      <c r="AO56" s="30"/>
      <c r="AP56" s="30"/>
      <c r="AQ56" s="30"/>
      <c r="AR56" s="30"/>
    </row>
    <row r="57" spans="1:44" s="23" customFormat="1" ht="12.75">
      <c r="A57" s="18">
        <v>174</v>
      </c>
      <c r="B57" s="18">
        <v>6</v>
      </c>
      <c r="C57" s="20">
        <v>5</v>
      </c>
      <c r="D57" s="20">
        <v>21</v>
      </c>
      <c r="E57" s="18">
        <v>1</v>
      </c>
      <c r="F57" s="18">
        <v>0</v>
      </c>
      <c r="G57" s="18">
        <v>20</v>
      </c>
      <c r="H57" s="21" t="s">
        <v>139</v>
      </c>
      <c r="I57" s="20">
        <f>IF(C57=1,60,IF(C57=4,90,IF(C57=5,90,IF(C57=6,30,IF(C57=7,70,IF(C57=8,140,IF(C57=9,130,140)))))))</f>
        <v>90</v>
      </c>
      <c r="J57" s="20">
        <f>MAX(D57,G57)</f>
        <v>21</v>
      </c>
      <c r="K57" s="22">
        <f>D57-E57+F57</f>
        <v>20</v>
      </c>
      <c r="L57" s="23">
        <f>IF(K57-G57=0,0,"chyba")</f>
        <v>0</v>
      </c>
      <c r="M57" s="15"/>
      <c r="N57" s="24">
        <f>J57/I57</f>
        <v>0.23333333333333334</v>
      </c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30"/>
      <c r="AJ57" s="30"/>
      <c r="AK57" s="30"/>
      <c r="AL57" s="30"/>
      <c r="AM57" s="30"/>
      <c r="AN57" s="30"/>
      <c r="AO57" s="30"/>
      <c r="AP57" s="30"/>
      <c r="AQ57" s="30"/>
      <c r="AR57" s="30"/>
    </row>
    <row r="58" spans="1:44" s="23" customFormat="1" ht="12.75">
      <c r="A58" s="18">
        <v>174</v>
      </c>
      <c r="B58" s="18">
        <v>5</v>
      </c>
      <c r="C58" s="20">
        <v>5</v>
      </c>
      <c r="D58" s="18">
        <v>6</v>
      </c>
      <c r="E58" s="18">
        <v>0</v>
      </c>
      <c r="F58" s="18">
        <v>3</v>
      </c>
      <c r="G58" s="18">
        <v>9</v>
      </c>
      <c r="H58" s="21" t="s">
        <v>140</v>
      </c>
      <c r="I58" s="20">
        <f>IF(C58=1,60,IF(C58=4,90,IF(C58=5,90,IF(C58=6,30,IF(C58=7,70,IF(C58=8,140,IF(C58=9,130,140)))))))</f>
        <v>90</v>
      </c>
      <c r="J58" s="20">
        <f>MAX(D58,G58)</f>
        <v>9</v>
      </c>
      <c r="K58" s="22">
        <f>D58-E58+F58</f>
        <v>9</v>
      </c>
      <c r="L58" s="23">
        <f>IF(K58-G58=0,0,"chyba")</f>
        <v>0</v>
      </c>
      <c r="M58" s="15"/>
      <c r="N58" s="24">
        <f>J58/I58</f>
        <v>0.1</v>
      </c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30"/>
      <c r="AJ58" s="30"/>
      <c r="AK58" s="30"/>
      <c r="AL58" s="30"/>
      <c r="AM58" s="30"/>
      <c r="AN58" s="30"/>
      <c r="AO58" s="30"/>
      <c r="AP58" s="30"/>
      <c r="AQ58" s="30"/>
      <c r="AR58" s="30"/>
    </row>
    <row r="59" spans="1:44" s="23" customFormat="1" ht="12.75">
      <c r="A59" s="18">
        <v>174</v>
      </c>
      <c r="B59" s="18">
        <v>7</v>
      </c>
      <c r="C59" s="20">
        <v>5</v>
      </c>
      <c r="D59" s="18">
        <v>17</v>
      </c>
      <c r="E59" s="18">
        <v>4</v>
      </c>
      <c r="F59" s="18">
        <v>0</v>
      </c>
      <c r="G59" s="18">
        <v>13</v>
      </c>
      <c r="H59" s="21" t="s">
        <v>141</v>
      </c>
      <c r="I59" s="20">
        <f>IF(C59=1,60,IF(C59=4,90,IF(C59=5,90,IF(C59=6,30,IF(C59=7,70,IF(C59=8,140,IF(C59=9,130,140)))))))</f>
        <v>90</v>
      </c>
      <c r="J59" s="20">
        <f>MAX(D59,G59)</f>
        <v>17</v>
      </c>
      <c r="K59" s="22">
        <f>D59-E59+F59</f>
        <v>13</v>
      </c>
      <c r="L59" s="23">
        <f>IF(K59-G59=0,0,"chyba")</f>
        <v>0</v>
      </c>
      <c r="M59" s="15"/>
      <c r="N59" s="24">
        <f>J59/I59</f>
        <v>0.18888888888888888</v>
      </c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30"/>
      <c r="AJ59" s="30"/>
      <c r="AK59" s="30"/>
      <c r="AL59" s="30"/>
      <c r="AM59" s="30"/>
      <c r="AN59" s="30"/>
      <c r="AO59" s="30"/>
      <c r="AP59" s="30"/>
      <c r="AQ59" s="30"/>
      <c r="AR59" s="30"/>
    </row>
    <row r="60" spans="1:44" s="23" customFormat="1" ht="12.75">
      <c r="A60" s="18">
        <v>174</v>
      </c>
      <c r="B60" s="18">
        <v>8</v>
      </c>
      <c r="C60" s="20">
        <v>4</v>
      </c>
      <c r="D60" s="18">
        <v>13</v>
      </c>
      <c r="E60" s="18">
        <v>2</v>
      </c>
      <c r="F60" s="18">
        <v>3</v>
      </c>
      <c r="G60" s="18">
        <v>14</v>
      </c>
      <c r="H60" s="21" t="s">
        <v>142</v>
      </c>
      <c r="I60" s="20">
        <f>IF(C60=1,60,IF(C60=4,90,IF(C60=5,90,IF(C60=6,30,IF(C60=7,70,IF(C60=8,140,IF(C60=9,130,140)))))))</f>
        <v>90</v>
      </c>
      <c r="J60" s="20">
        <f>MAX(D60,G60)</f>
        <v>14</v>
      </c>
      <c r="K60" s="22">
        <f>D60-E60+F60</f>
        <v>14</v>
      </c>
      <c r="L60" s="23">
        <f>IF(K60-G60=0,0,"chyba")</f>
        <v>0</v>
      </c>
      <c r="M60" s="15"/>
      <c r="N60" s="24">
        <f>J60/I60</f>
        <v>0.15555555555555556</v>
      </c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30"/>
      <c r="AJ60" s="30"/>
      <c r="AK60" s="30"/>
      <c r="AL60" s="30"/>
      <c r="AM60" s="30"/>
      <c r="AN60" s="30"/>
      <c r="AO60" s="30"/>
      <c r="AP60" s="30"/>
      <c r="AQ60" s="30"/>
      <c r="AR60" s="30"/>
    </row>
    <row r="61" spans="1:45" ht="12.75">
      <c r="A61" s="18"/>
      <c r="B61" s="18"/>
      <c r="C61" s="20"/>
      <c r="D61" s="43"/>
      <c r="E61" s="18"/>
      <c r="F61" s="18"/>
      <c r="G61" s="18"/>
      <c r="H61" s="44"/>
      <c r="I61" s="45"/>
      <c r="J61" s="20"/>
      <c r="K61" s="22"/>
      <c r="M61" s="15"/>
      <c r="N61" s="46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8"/>
    </row>
    <row r="62" spans="1:45" ht="12.75">
      <c r="A62" s="43" t="s">
        <v>101</v>
      </c>
      <c r="B62" s="49"/>
      <c r="C62" s="50"/>
      <c r="D62" s="43">
        <f>SUM(D55:D61)</f>
        <v>69</v>
      </c>
      <c r="E62" s="43">
        <f>SUM(E55:E61)</f>
        <v>7</v>
      </c>
      <c r="F62" s="43">
        <f>SUM(F55:F61)</f>
        <v>10</v>
      </c>
      <c r="G62" s="43">
        <f>SUM(G55:G61)</f>
        <v>72</v>
      </c>
      <c r="H62" s="43"/>
      <c r="I62" s="43">
        <f>SUM(I55:I61)</f>
        <v>540</v>
      </c>
      <c r="J62" s="43">
        <f>SUM(J55:J61)</f>
        <v>77</v>
      </c>
      <c r="K62" s="22">
        <f>D62-E62+F62</f>
        <v>72</v>
      </c>
      <c r="L62" s="1">
        <f>IF(K62-G62=0,0,"chyba")</f>
        <v>0</v>
      </c>
      <c r="M62" s="15"/>
      <c r="N62" s="51">
        <f>J62/I62</f>
        <v>0.1425925925925926</v>
      </c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5"/>
      <c r="AJ62" s="55"/>
      <c r="AK62" s="55"/>
      <c r="AL62" s="55"/>
      <c r="AM62" s="55"/>
      <c r="AN62" s="55"/>
      <c r="AO62" s="55"/>
      <c r="AP62" s="55"/>
      <c r="AQ62" s="55"/>
      <c r="AR62" s="63"/>
      <c r="AS62" s="57"/>
    </row>
    <row r="63" spans="3:45" ht="12.75">
      <c r="C63" s="58"/>
      <c r="D63" s="59"/>
      <c r="E63" s="59"/>
      <c r="F63" s="60"/>
      <c r="G63" s="59"/>
      <c r="H63" s="61"/>
      <c r="I63" s="59"/>
      <c r="N63" s="62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57"/>
    </row>
    <row r="64" spans="1:44" s="23" customFormat="1" ht="12.75">
      <c r="A64" s="18">
        <v>180</v>
      </c>
      <c r="B64" s="18">
        <v>4</v>
      </c>
      <c r="C64" s="20">
        <v>5</v>
      </c>
      <c r="D64" s="18">
        <v>20</v>
      </c>
      <c r="E64" s="18">
        <v>2</v>
      </c>
      <c r="F64" s="18">
        <v>2</v>
      </c>
      <c r="G64" s="18">
        <v>20</v>
      </c>
      <c r="H64" s="21" t="s">
        <v>143</v>
      </c>
      <c r="I64" s="20">
        <f>IF(C64=1,60,IF(C64=4,90,IF(C64=5,90,IF(C64=6,30,IF(C64=7,70,IF(C64=8,140,IF(C64=9,130,140)))))))</f>
        <v>90</v>
      </c>
      <c r="J64" s="20">
        <f>MAX(D64,G64)</f>
        <v>20</v>
      </c>
      <c r="K64" s="22">
        <f>D64-E64+F64</f>
        <v>20</v>
      </c>
      <c r="L64" s="23">
        <f>IF(K64-G64=0,0,"chyba")</f>
        <v>0</v>
      </c>
      <c r="M64" s="15"/>
      <c r="N64" s="24">
        <f>J64/I64</f>
        <v>0.2222222222222222</v>
      </c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30"/>
      <c r="AJ64" s="30"/>
      <c r="AK64" s="30"/>
      <c r="AL64" s="30"/>
      <c r="AM64" s="30"/>
      <c r="AN64" s="30"/>
      <c r="AO64" s="30"/>
      <c r="AP64" s="30"/>
      <c r="AQ64" s="30"/>
      <c r="AR64" s="30"/>
    </row>
    <row r="65" spans="1:44" s="23" customFormat="1" ht="12.75">
      <c r="A65" s="18">
        <v>180</v>
      </c>
      <c r="B65" s="18">
        <v>6</v>
      </c>
      <c r="C65" s="20">
        <v>4</v>
      </c>
      <c r="D65" s="18">
        <v>9</v>
      </c>
      <c r="E65" s="18">
        <v>3</v>
      </c>
      <c r="F65" s="18">
        <v>3</v>
      </c>
      <c r="G65" s="18">
        <v>9</v>
      </c>
      <c r="H65" s="21" t="s">
        <v>136</v>
      </c>
      <c r="I65" s="20">
        <f>IF(C65=1,60,IF(C65=4,90,IF(C65=5,90,IF(C65=6,30,IF(C65=7,70,IF(C65=8,140,IF(C65=9,130,140)))))))</f>
        <v>90</v>
      </c>
      <c r="J65" s="20">
        <f>MAX(D65,G65)</f>
        <v>9</v>
      </c>
      <c r="K65" s="22">
        <f>D65-E65+F65</f>
        <v>9</v>
      </c>
      <c r="L65" s="23">
        <f>IF(K65-G65=0,0,"chyba")</f>
        <v>0</v>
      </c>
      <c r="M65" s="15"/>
      <c r="N65" s="24">
        <f>J65/I65</f>
        <v>0.1</v>
      </c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30"/>
      <c r="AJ65" s="30"/>
      <c r="AK65" s="30"/>
      <c r="AL65" s="30"/>
      <c r="AM65" s="30"/>
      <c r="AN65" s="30"/>
      <c r="AO65" s="30"/>
      <c r="AP65" s="30"/>
      <c r="AQ65" s="30"/>
      <c r="AR65" s="30"/>
    </row>
    <row r="66" spans="1:45" ht="12.75">
      <c r="A66" s="18"/>
      <c r="B66" s="18"/>
      <c r="C66" s="20"/>
      <c r="D66" s="43"/>
      <c r="E66" s="18"/>
      <c r="F66" s="18"/>
      <c r="G66" s="18"/>
      <c r="H66" s="44"/>
      <c r="I66" s="45"/>
      <c r="J66" s="20"/>
      <c r="K66" s="22"/>
      <c r="M66" s="15"/>
      <c r="N66" s="46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8"/>
    </row>
    <row r="67" spans="1:45" ht="12.75">
      <c r="A67" s="43" t="s">
        <v>101</v>
      </c>
      <c r="B67" s="49"/>
      <c r="C67" s="50"/>
      <c r="D67" s="43">
        <f>SUM(D64:D66)</f>
        <v>29</v>
      </c>
      <c r="E67" s="43">
        <f>SUM(E64:E66)</f>
        <v>5</v>
      </c>
      <c r="F67" s="43">
        <f>SUM(F64:F66)</f>
        <v>5</v>
      </c>
      <c r="G67" s="43">
        <f>SUM(G64:G66)</f>
        <v>29</v>
      </c>
      <c r="H67" s="43"/>
      <c r="I67" s="43">
        <f>SUM(I64:I66)</f>
        <v>180</v>
      </c>
      <c r="J67" s="43">
        <f>SUM(J64:J66)</f>
        <v>29</v>
      </c>
      <c r="K67" s="22">
        <f>D67-E67+F67</f>
        <v>29</v>
      </c>
      <c r="L67" s="1">
        <f>IF(K67-G67=0,0,"chyba")</f>
        <v>0</v>
      </c>
      <c r="M67" s="15"/>
      <c r="N67" s="51">
        <f>J67/I67</f>
        <v>0.16111111111111112</v>
      </c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5"/>
      <c r="AJ67" s="55"/>
      <c r="AK67" s="55"/>
      <c r="AL67" s="55"/>
      <c r="AM67" s="55"/>
      <c r="AN67" s="55"/>
      <c r="AO67" s="55"/>
      <c r="AP67" s="55"/>
      <c r="AQ67" s="55"/>
      <c r="AR67" s="63"/>
      <c r="AS67" s="57"/>
    </row>
    <row r="68" spans="3:45" ht="12.75">
      <c r="C68" s="58"/>
      <c r="D68" s="59"/>
      <c r="E68" s="59"/>
      <c r="F68" s="60"/>
      <c r="G68" s="59"/>
      <c r="H68" s="61"/>
      <c r="I68" s="59"/>
      <c r="N68" s="62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57"/>
    </row>
    <row r="69" spans="3:45" ht="12.75">
      <c r="C69" s="59"/>
      <c r="D69" s="59"/>
      <c r="E69" s="59"/>
      <c r="F69" s="59"/>
      <c r="G69" s="59"/>
      <c r="H69" s="64"/>
      <c r="I69" s="59"/>
      <c r="N69" s="65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</row>
    <row r="70" spans="3:45" ht="12.75">
      <c r="C70" s="59"/>
      <c r="D70" s="59"/>
      <c r="E70" s="59"/>
      <c r="F70" s="59"/>
      <c r="G70" s="59"/>
      <c r="H70" s="64"/>
      <c r="I70" s="59"/>
      <c r="N70" s="65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</row>
    <row r="71" spans="3:9" ht="12.75">
      <c r="C71" s="59"/>
      <c r="D71" s="59"/>
      <c r="E71" s="59"/>
      <c r="F71" s="59"/>
      <c r="G71" s="59"/>
      <c r="H71" s="64"/>
      <c r="I71" s="59"/>
    </row>
    <row r="72" spans="3:9" ht="12.75">
      <c r="C72" s="59"/>
      <c r="D72" s="59"/>
      <c r="E72" s="59"/>
      <c r="F72" s="59"/>
      <c r="G72" s="59"/>
      <c r="H72" s="64"/>
      <c r="I72" s="59"/>
    </row>
    <row r="73" spans="3:9" ht="12.75">
      <c r="C73" s="59"/>
      <c r="E73" s="59"/>
      <c r="F73" s="59"/>
      <c r="G73" s="59"/>
      <c r="H73" s="60"/>
      <c r="I73" s="59"/>
    </row>
    <row r="74" ht="12.75">
      <c r="H74" s="66"/>
    </row>
  </sheetData>
  <sheetProtection selectLockedCells="1" selectUnlockedCells="1"/>
  <conditionalFormatting sqref="O9:AH68">
    <cfRule type="expression" priority="1" dxfId="0" stopIfTrue="1">
      <formula>($J9/$I9)&gt;=O$8</formula>
    </cfRule>
  </conditionalFormatting>
  <conditionalFormatting sqref="AI9:AR68">
    <cfRule type="expression" priority="2" dxfId="1" stopIfTrue="1">
      <formula>($J9/$I9)&gt;AI$8</formula>
    </cfRule>
  </conditionalFormatting>
  <printOptions/>
  <pageMargins left="0.19652777777777777" right="0.19652777777777777" top="0.5902777777777778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2017-11-05T13:09:34Z</dcterms:modified>
  <cp:category/>
  <cp:version/>
  <cp:contentType/>
  <cp:contentStatus/>
  <cp:revision>89</cp:revision>
</cp:coreProperties>
</file>