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6750" tabRatio="921" activeTab="3"/>
  </bookViews>
  <sheets>
    <sheet name="časové dc" sheetId="1" r:id="rId1"/>
    <sheet name="časové zc" sheetId="2" r:id="rId2"/>
    <sheet name="linkové a svazkové dc" sheetId="3" r:id="rId3"/>
    <sheet name="linkové a svazkové zc" sheetId="4" r:id="rId4"/>
  </sheets>
  <definedNames/>
  <calcPr fullCalcOnLoad="1"/>
</workbook>
</file>

<file path=xl/sharedStrings.xml><?xml version="1.0" encoding="utf-8"?>
<sst xmlns="http://schemas.openxmlformats.org/spreadsheetml/2006/main" count="171" uniqueCount="35">
  <si>
    <t xml:space="preserve">PROFIL: </t>
  </si>
  <si>
    <t>DRUH:</t>
  </si>
  <si>
    <t>SMĚR:</t>
  </si>
  <si>
    <t>výstup</t>
  </si>
  <si>
    <t xml:space="preserve">Linky : </t>
  </si>
  <si>
    <t xml:space="preserve"> </t>
  </si>
  <si>
    <t>DATUM:</t>
  </si>
  <si>
    <t>OBDOBÍ:</t>
  </si>
  <si>
    <t>linka</t>
  </si>
  <si>
    <t>typ vozu</t>
  </si>
  <si>
    <t>příjezd</t>
  </si>
  <si>
    <t>nástup</t>
  </si>
  <si>
    <t>odjezd</t>
  </si>
  <si>
    <t>čas odjezd</t>
  </si>
  <si>
    <t>nabídka</t>
  </si>
  <si>
    <t>poptávka maxprofil</t>
  </si>
  <si>
    <t>kontrola</t>
  </si>
  <si>
    <t>suma</t>
  </si>
  <si>
    <t>odch. JŘ</t>
  </si>
  <si>
    <t>16:00 - 18:00</t>
  </si>
  <si>
    <t>maxprofil hodinový</t>
  </si>
  <si>
    <t>ALBERTOV</t>
  </si>
  <si>
    <t>Botanická zahrada, Výtoň</t>
  </si>
  <si>
    <t>T r a m</t>
  </si>
  <si>
    <t>6, 7, 18, 24</t>
  </si>
  <si>
    <r>
      <t>Typ vozů:</t>
    </r>
    <r>
      <rPr>
        <sz val="11"/>
        <rFont val="Arial CE"/>
        <family val="0"/>
      </rPr>
      <t xml:space="preserve"> 1 - 1xT, 2 - 2xT, W1 - wana, W2 - wanowlk, 15 - 15T</t>
    </r>
  </si>
  <si>
    <t>Ostrčilovo náměstí</t>
  </si>
  <si>
    <t>17*</t>
  </si>
  <si>
    <t>*) vyjíždějící/zatahující spoj</t>
  </si>
  <si>
    <t>W1</t>
  </si>
  <si>
    <t>W2</t>
  </si>
  <si>
    <t>6*</t>
  </si>
  <si>
    <t>24*</t>
  </si>
  <si>
    <t>3*</t>
  </si>
  <si>
    <t>úterý 26.4.2016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</si>
</sst>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"/>
    <numFmt numFmtId="165" formatCode="0.00_ ;\-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h:mm;@"/>
  </numFmts>
  <fonts count="10">
    <font>
      <sz val="11"/>
      <name val="Arial CE"/>
      <family val="0"/>
    </font>
    <font>
      <b/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b/>
      <sz val="9"/>
      <name val="Arial CE"/>
      <family val="2"/>
    </font>
    <font>
      <sz val="11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justify"/>
    </xf>
    <xf numFmtId="2" fontId="0" fillId="0" borderId="3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2" fontId="9" fillId="0" borderId="0" xfId="0" applyNumberFormat="1" applyFont="1" applyFill="1" applyAlignment="1">
      <alignment/>
    </xf>
    <xf numFmtId="9" fontId="5" fillId="0" borderId="0" xfId="20" applyFont="1" applyAlignment="1">
      <alignment horizontal="center" vertical="top" textRotation="90" shrinkToFit="1"/>
    </xf>
    <xf numFmtId="9" fontId="5" fillId="0" borderId="4" xfId="0" applyNumberFormat="1" applyFont="1" applyFill="1" applyBorder="1" applyAlignment="1">
      <alignment/>
    </xf>
    <xf numFmtId="9" fontId="5" fillId="2" borderId="4" xfId="0" applyNumberFormat="1" applyFont="1" applyFill="1" applyBorder="1" applyAlignment="1">
      <alignment/>
    </xf>
    <xf numFmtId="9" fontId="5" fillId="3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 vertical="justify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9" fontId="0" fillId="0" borderId="3" xfId="0" applyNumberFormat="1" applyFont="1" applyBorder="1" applyAlignment="1">
      <alignment horizontal="center" vertical="justify"/>
    </xf>
    <xf numFmtId="9" fontId="5" fillId="0" borderId="6" xfId="0" applyNumberFormat="1" applyFont="1" applyFill="1" applyBorder="1" applyAlignment="1">
      <alignment/>
    </xf>
    <xf numFmtId="9" fontId="0" fillId="0" borderId="6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7" xfId="0" applyFont="1" applyBorder="1" applyAlignment="1">
      <alignment horizontal="center" vertical="center" wrapText="1"/>
    </xf>
    <xf numFmtId="1" fontId="0" fillId="0" borderId="3" xfId="0" applyNumberFormat="1" applyFont="1" applyBorder="1" applyAlignment="1">
      <alignment horizontal="center" vertical="justify"/>
    </xf>
    <xf numFmtId="1" fontId="0" fillId="0" borderId="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Fill="1" applyAlignment="1">
      <alignment/>
    </xf>
    <xf numFmtId="169" fontId="0" fillId="0" borderId="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color rgb="FFFFFFC0"/>
      </font>
      <fill>
        <patternFill>
          <bgColor rgb="FF3366FF"/>
        </patternFill>
      </fill>
      <border/>
    </dxf>
    <dxf>
      <font>
        <color rgb="FFFFFFC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09765625" style="0" customWidth="1"/>
    <col min="2" max="2" width="5.59765625" style="0" customWidth="1"/>
    <col min="3" max="6" width="6.69921875" style="0" customWidth="1"/>
    <col min="7" max="7" width="7" style="0" customWidth="1"/>
    <col min="8" max="8" width="7.8984375" style="2" customWidth="1"/>
    <col min="9" max="10" width="7.8984375" style="0" customWidth="1"/>
    <col min="11" max="13" width="5.59765625" style="0" customWidth="1"/>
    <col min="14" max="14" width="1.4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21</v>
      </c>
      <c r="H1" s="4" t="s">
        <v>1</v>
      </c>
      <c r="I1" t="s">
        <v>23</v>
      </c>
    </row>
    <row r="2" spans="1:10" ht="14.25">
      <c r="A2" s="5" t="s">
        <v>2</v>
      </c>
      <c r="C2" t="s">
        <v>22</v>
      </c>
      <c r="H2" s="4" t="s">
        <v>4</v>
      </c>
      <c r="I2" s="17" t="s">
        <v>24</v>
      </c>
      <c r="J2" s="17"/>
    </row>
    <row r="3" spans="1:8" ht="14.25">
      <c r="A3" s="5"/>
      <c r="H3" t="s">
        <v>5</v>
      </c>
    </row>
    <row r="4" spans="1:9" ht="14.25">
      <c r="A4" s="5" t="s">
        <v>6</v>
      </c>
      <c r="C4" t="s">
        <v>34</v>
      </c>
      <c r="H4" s="4" t="s">
        <v>7</v>
      </c>
      <c r="I4" t="s">
        <v>19</v>
      </c>
    </row>
    <row r="6" ht="15">
      <c r="A6" s="1" t="s">
        <v>25</v>
      </c>
    </row>
    <row r="7" spans="15:45" ht="15" thickBot="1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7" customFormat="1" ht="30.75" customHeight="1" thickBot="1">
      <c r="A8" s="9" t="s">
        <v>8</v>
      </c>
      <c r="B8" s="10" t="s">
        <v>9</v>
      </c>
      <c r="C8" s="10" t="s">
        <v>10</v>
      </c>
      <c r="D8" s="10" t="s">
        <v>3</v>
      </c>
      <c r="E8" s="10" t="s">
        <v>11</v>
      </c>
      <c r="F8" s="10" t="s">
        <v>12</v>
      </c>
      <c r="G8" s="11" t="s">
        <v>13</v>
      </c>
      <c r="H8" s="11" t="s">
        <v>14</v>
      </c>
      <c r="I8" s="25" t="s">
        <v>15</v>
      </c>
      <c r="J8" s="31" t="s">
        <v>20</v>
      </c>
      <c r="K8" s="26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6</v>
      </c>
      <c r="B9" s="12">
        <v>1</v>
      </c>
      <c r="C9" s="13"/>
      <c r="D9" s="12"/>
      <c r="E9" s="12"/>
      <c r="F9" s="12">
        <v>60</v>
      </c>
      <c r="G9" s="37">
        <v>0.6659722222222222</v>
      </c>
      <c r="H9" s="24">
        <f>IF(B9=1,70,IF(B9=2,140,IF(B9="W1",70,IF(B9="W2",140,IF(B9=15,140,140)))))</f>
        <v>70</v>
      </c>
      <c r="I9" s="13">
        <f>MAX(C9,F9)</f>
        <v>60</v>
      </c>
      <c r="J9" s="13"/>
      <c r="K9" s="32">
        <v>3</v>
      </c>
      <c r="L9" s="15">
        <f>F9-E9+D9</f>
        <v>60</v>
      </c>
      <c r="M9" t="str">
        <f>IF(L9-C9=0,0,"chyba")</f>
        <v>chyba</v>
      </c>
      <c r="O9" s="21">
        <f>I9/H9</f>
        <v>0.8571428571428571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 t="s">
        <v>27</v>
      </c>
      <c r="B10" s="12">
        <v>15</v>
      </c>
      <c r="C10" s="13"/>
      <c r="D10" s="12"/>
      <c r="E10" s="12"/>
      <c r="F10" s="12">
        <v>25</v>
      </c>
      <c r="G10" s="37">
        <v>0.6659722222222222</v>
      </c>
      <c r="H10" s="24">
        <f aca="true" t="shared" si="1" ref="H10:H74">IF(B10=1,70,IF(B10=2,140,IF(B10="W1",70,IF(B10="W2",140,IF(B10=15,140,140)))))</f>
        <v>140</v>
      </c>
      <c r="I10" s="13">
        <f aca="true" t="shared" si="2" ref="I10:I74">MAX(C10,F10)</f>
        <v>25</v>
      </c>
      <c r="J10" s="13"/>
      <c r="K10" s="32">
        <v>1</v>
      </c>
      <c r="L10" s="15">
        <f aca="true" t="shared" si="3" ref="L10:L74">F10-E10+D10</f>
        <v>25</v>
      </c>
      <c r="M10" t="str">
        <f aca="true" t="shared" si="4" ref="M10:M74">IF(L10-C10=0,0,"chyba")</f>
        <v>chyba</v>
      </c>
      <c r="O10" s="21">
        <f aca="true" t="shared" si="5" ref="O10:O74">I10/H10</f>
        <v>0.17857142857142858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24</v>
      </c>
      <c r="B11" s="12">
        <v>2</v>
      </c>
      <c r="C11" s="13">
        <v>45</v>
      </c>
      <c r="D11" s="12">
        <v>0</v>
      </c>
      <c r="E11" s="12">
        <v>40</v>
      </c>
      <c r="F11" s="12">
        <v>85</v>
      </c>
      <c r="G11" s="37">
        <v>0.66875</v>
      </c>
      <c r="H11" s="24">
        <f t="shared" si="1"/>
        <v>140</v>
      </c>
      <c r="I11" s="13">
        <f t="shared" si="2"/>
        <v>85</v>
      </c>
      <c r="J11" s="13"/>
      <c r="K11" s="32">
        <v>1</v>
      </c>
      <c r="L11" s="15">
        <f t="shared" si="3"/>
        <v>45</v>
      </c>
      <c r="M11">
        <f t="shared" si="4"/>
        <v>0</v>
      </c>
      <c r="O11" s="21">
        <f t="shared" si="5"/>
        <v>0.6071428571428571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18</v>
      </c>
      <c r="B12" s="12">
        <v>15</v>
      </c>
      <c r="C12" s="13">
        <v>21</v>
      </c>
      <c r="D12" s="12">
        <v>1</v>
      </c>
      <c r="E12" s="12">
        <v>8</v>
      </c>
      <c r="F12" s="12">
        <v>28</v>
      </c>
      <c r="G12" s="37">
        <v>0.66875</v>
      </c>
      <c r="H12" s="24">
        <f t="shared" si="1"/>
        <v>140</v>
      </c>
      <c r="I12" s="13">
        <f t="shared" si="2"/>
        <v>28</v>
      </c>
      <c r="J12" s="13"/>
      <c r="K12" s="32">
        <v>4</v>
      </c>
      <c r="L12" s="15">
        <f t="shared" si="3"/>
        <v>21</v>
      </c>
      <c r="M12">
        <f t="shared" si="4"/>
        <v>0</v>
      </c>
      <c r="O12" s="21">
        <f t="shared" si="5"/>
        <v>0.2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6</v>
      </c>
      <c r="B13" s="12" t="s">
        <v>29</v>
      </c>
      <c r="C13" s="13">
        <v>38</v>
      </c>
      <c r="D13" s="12">
        <v>0</v>
      </c>
      <c r="E13" s="12">
        <v>12</v>
      </c>
      <c r="F13" s="12">
        <v>50</v>
      </c>
      <c r="G13" s="37">
        <v>0.6701388888888888</v>
      </c>
      <c r="H13" s="24">
        <f t="shared" si="1"/>
        <v>70</v>
      </c>
      <c r="I13" s="13">
        <f t="shared" si="2"/>
        <v>50</v>
      </c>
      <c r="J13" s="13"/>
      <c r="K13" s="32">
        <v>1</v>
      </c>
      <c r="L13" s="15">
        <f t="shared" si="3"/>
        <v>38</v>
      </c>
      <c r="M13">
        <f t="shared" si="4"/>
        <v>0</v>
      </c>
      <c r="O13" s="21">
        <f t="shared" si="5"/>
        <v>0.7142857142857143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7</v>
      </c>
      <c r="B14" s="12">
        <v>2</v>
      </c>
      <c r="C14" s="13">
        <v>46</v>
      </c>
      <c r="D14" s="12">
        <v>3</v>
      </c>
      <c r="E14" s="12">
        <v>12</v>
      </c>
      <c r="F14" s="12">
        <v>55</v>
      </c>
      <c r="G14" s="37">
        <v>0.6715277777777778</v>
      </c>
      <c r="H14" s="24">
        <f t="shared" si="1"/>
        <v>140</v>
      </c>
      <c r="I14" s="13">
        <f t="shared" si="2"/>
        <v>55</v>
      </c>
      <c r="J14" s="13"/>
      <c r="K14" s="32">
        <v>1</v>
      </c>
      <c r="L14" s="15">
        <f t="shared" si="3"/>
        <v>46</v>
      </c>
      <c r="M14">
        <f t="shared" si="4"/>
        <v>0</v>
      </c>
      <c r="O14" s="21">
        <f t="shared" si="5"/>
        <v>0.39285714285714285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18</v>
      </c>
      <c r="B15" s="12">
        <v>2</v>
      </c>
      <c r="C15" s="13">
        <v>46</v>
      </c>
      <c r="D15" s="12">
        <v>3</v>
      </c>
      <c r="E15" s="12">
        <v>17</v>
      </c>
      <c r="F15" s="12">
        <v>60</v>
      </c>
      <c r="G15" s="37">
        <v>0.6722222222222223</v>
      </c>
      <c r="H15" s="24">
        <f t="shared" si="1"/>
        <v>140</v>
      </c>
      <c r="I15" s="13">
        <f t="shared" si="2"/>
        <v>60</v>
      </c>
      <c r="J15" s="13"/>
      <c r="K15" s="32">
        <v>1</v>
      </c>
      <c r="L15" s="15">
        <f t="shared" si="3"/>
        <v>46</v>
      </c>
      <c r="M15">
        <f t="shared" si="4"/>
        <v>0</v>
      </c>
      <c r="O15" s="21">
        <f t="shared" si="5"/>
        <v>0.42857142857142855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24</v>
      </c>
      <c r="B16" s="12">
        <v>2</v>
      </c>
      <c r="C16" s="13">
        <v>52</v>
      </c>
      <c r="D16" s="12">
        <v>2</v>
      </c>
      <c r="E16" s="12">
        <v>25</v>
      </c>
      <c r="F16" s="12">
        <v>75</v>
      </c>
      <c r="G16" s="37">
        <v>0.675</v>
      </c>
      <c r="H16" s="24">
        <f t="shared" si="1"/>
        <v>140</v>
      </c>
      <c r="I16" s="13">
        <f t="shared" si="2"/>
        <v>75</v>
      </c>
      <c r="J16" s="13"/>
      <c r="K16" s="32">
        <v>2</v>
      </c>
      <c r="L16" s="15">
        <f t="shared" si="3"/>
        <v>52</v>
      </c>
      <c r="M16">
        <f t="shared" si="4"/>
        <v>0</v>
      </c>
      <c r="O16" s="21">
        <f t="shared" si="5"/>
        <v>0.5357142857142857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7</v>
      </c>
      <c r="B17" s="12">
        <v>2</v>
      </c>
      <c r="C17" s="13">
        <v>64</v>
      </c>
      <c r="D17" s="12">
        <v>4</v>
      </c>
      <c r="E17" s="12">
        <v>15</v>
      </c>
      <c r="F17" s="12">
        <v>75</v>
      </c>
      <c r="G17" s="37">
        <v>0.6763888888888888</v>
      </c>
      <c r="H17" s="24">
        <f t="shared" si="1"/>
        <v>140</v>
      </c>
      <c r="I17" s="13">
        <f t="shared" si="2"/>
        <v>75</v>
      </c>
      <c r="J17" s="13"/>
      <c r="K17" s="32">
        <v>0</v>
      </c>
      <c r="L17" s="15">
        <f t="shared" si="3"/>
        <v>64</v>
      </c>
      <c r="M17">
        <f t="shared" si="4"/>
        <v>0</v>
      </c>
      <c r="O17" s="21">
        <f t="shared" si="5"/>
        <v>0.5357142857142857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6</v>
      </c>
      <c r="B18" s="12" t="s">
        <v>29</v>
      </c>
      <c r="C18" s="13">
        <v>45</v>
      </c>
      <c r="D18" s="12">
        <v>3</v>
      </c>
      <c r="E18" s="12">
        <v>8</v>
      </c>
      <c r="F18" s="12">
        <v>50</v>
      </c>
      <c r="G18" s="37">
        <v>0.6763888888888888</v>
      </c>
      <c r="H18" s="24">
        <f t="shared" si="1"/>
        <v>70</v>
      </c>
      <c r="I18" s="13">
        <f t="shared" si="2"/>
        <v>50</v>
      </c>
      <c r="J18" s="13"/>
      <c r="K18" s="32">
        <v>2</v>
      </c>
      <c r="L18" s="15">
        <f t="shared" si="3"/>
        <v>45</v>
      </c>
      <c r="M18">
        <f t="shared" si="4"/>
        <v>0</v>
      </c>
      <c r="O18" s="21">
        <f t="shared" si="5"/>
        <v>0.7142857142857143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18</v>
      </c>
      <c r="B19" s="12">
        <v>15</v>
      </c>
      <c r="C19" s="13">
        <v>57</v>
      </c>
      <c r="D19" s="12">
        <v>3</v>
      </c>
      <c r="E19" s="12">
        <v>21</v>
      </c>
      <c r="F19" s="12">
        <v>75</v>
      </c>
      <c r="G19" s="37">
        <v>0.6791666666666667</v>
      </c>
      <c r="H19" s="24">
        <f t="shared" si="1"/>
        <v>140</v>
      </c>
      <c r="I19" s="13">
        <f t="shared" si="2"/>
        <v>75</v>
      </c>
      <c r="J19" s="13"/>
      <c r="K19" s="32">
        <v>3</v>
      </c>
      <c r="L19" s="15">
        <f t="shared" si="3"/>
        <v>57</v>
      </c>
      <c r="M19">
        <f t="shared" si="4"/>
        <v>0</v>
      </c>
      <c r="O19" s="21">
        <f t="shared" si="5"/>
        <v>0.5357142857142857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24</v>
      </c>
      <c r="B20" s="12" t="s">
        <v>30</v>
      </c>
      <c r="C20" s="13">
        <v>47</v>
      </c>
      <c r="D20" s="12">
        <v>4</v>
      </c>
      <c r="E20" s="12">
        <v>12</v>
      </c>
      <c r="F20" s="12">
        <v>55</v>
      </c>
      <c r="G20" s="37">
        <v>0.6798611111111111</v>
      </c>
      <c r="H20" s="24">
        <f t="shared" si="1"/>
        <v>140</v>
      </c>
      <c r="I20" s="13">
        <f t="shared" si="2"/>
        <v>55</v>
      </c>
      <c r="J20" s="13"/>
      <c r="K20" s="32">
        <v>1</v>
      </c>
      <c r="L20" s="15">
        <f t="shared" si="3"/>
        <v>47</v>
      </c>
      <c r="M20">
        <f t="shared" si="4"/>
        <v>0</v>
      </c>
      <c r="O20" s="21">
        <f t="shared" si="5"/>
        <v>0.39285714285714285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7</v>
      </c>
      <c r="B21" s="12">
        <v>2</v>
      </c>
      <c r="C21" s="13">
        <v>81</v>
      </c>
      <c r="D21" s="12">
        <v>5</v>
      </c>
      <c r="E21" s="12">
        <v>19</v>
      </c>
      <c r="F21" s="12">
        <v>95</v>
      </c>
      <c r="G21" s="37">
        <v>0.6819444444444445</v>
      </c>
      <c r="H21" s="24">
        <f t="shared" si="1"/>
        <v>140</v>
      </c>
      <c r="I21" s="13">
        <f t="shared" si="2"/>
        <v>95</v>
      </c>
      <c r="J21" s="13"/>
      <c r="K21" s="32">
        <v>0</v>
      </c>
      <c r="L21" s="15">
        <f t="shared" si="3"/>
        <v>81</v>
      </c>
      <c r="M21">
        <f t="shared" si="4"/>
        <v>0</v>
      </c>
      <c r="O21" s="21">
        <f t="shared" si="5"/>
        <v>0.6785714285714286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6</v>
      </c>
      <c r="B22" s="12">
        <v>1</v>
      </c>
      <c r="C22" s="13">
        <v>46</v>
      </c>
      <c r="D22" s="12">
        <v>1</v>
      </c>
      <c r="E22" s="12">
        <v>20</v>
      </c>
      <c r="F22" s="12">
        <v>65</v>
      </c>
      <c r="G22" s="37">
        <v>0.6833333333333333</v>
      </c>
      <c r="H22" s="24">
        <f t="shared" si="1"/>
        <v>70</v>
      </c>
      <c r="I22" s="13">
        <f t="shared" si="2"/>
        <v>65</v>
      </c>
      <c r="J22" s="13"/>
      <c r="K22" s="32">
        <v>4</v>
      </c>
      <c r="L22" s="15">
        <f t="shared" si="3"/>
        <v>46</v>
      </c>
      <c r="M22">
        <f t="shared" si="4"/>
        <v>0</v>
      </c>
      <c r="O22" s="21">
        <f t="shared" si="5"/>
        <v>0.9285714285714286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18</v>
      </c>
      <c r="B23" s="12">
        <v>15</v>
      </c>
      <c r="C23" s="13">
        <v>49</v>
      </c>
      <c r="D23" s="12">
        <v>2</v>
      </c>
      <c r="E23" s="12">
        <v>18</v>
      </c>
      <c r="F23" s="12">
        <v>65</v>
      </c>
      <c r="G23" s="37">
        <v>0.6833333333333333</v>
      </c>
      <c r="H23" s="24">
        <f t="shared" si="1"/>
        <v>140</v>
      </c>
      <c r="I23" s="13">
        <f t="shared" si="2"/>
        <v>65</v>
      </c>
      <c r="J23" s="13"/>
      <c r="K23" s="32">
        <v>1</v>
      </c>
      <c r="L23" s="15">
        <f t="shared" si="3"/>
        <v>49</v>
      </c>
      <c r="M23">
        <f t="shared" si="4"/>
        <v>0</v>
      </c>
      <c r="O23" s="21">
        <f t="shared" si="5"/>
        <v>0.4642857142857143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24</v>
      </c>
      <c r="B24" s="12">
        <v>15</v>
      </c>
      <c r="C24" s="13">
        <v>46</v>
      </c>
      <c r="D24" s="12">
        <v>2</v>
      </c>
      <c r="E24" s="12">
        <v>16</v>
      </c>
      <c r="F24" s="12">
        <v>60</v>
      </c>
      <c r="G24" s="37">
        <v>0.6847222222222222</v>
      </c>
      <c r="H24" s="24">
        <f t="shared" si="1"/>
        <v>140</v>
      </c>
      <c r="I24" s="13">
        <f t="shared" si="2"/>
        <v>60</v>
      </c>
      <c r="J24" s="13"/>
      <c r="K24" s="32">
        <v>0</v>
      </c>
      <c r="L24" s="15">
        <f t="shared" si="3"/>
        <v>46</v>
      </c>
      <c r="M24">
        <f t="shared" si="4"/>
        <v>0</v>
      </c>
      <c r="O24" s="21">
        <f t="shared" si="5"/>
        <v>0.42857142857142855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6</v>
      </c>
      <c r="B25" s="12">
        <v>1</v>
      </c>
      <c r="C25" s="13">
        <v>41</v>
      </c>
      <c r="D25" s="12">
        <v>1</v>
      </c>
      <c r="E25" s="12">
        <v>20</v>
      </c>
      <c r="F25" s="12">
        <v>60</v>
      </c>
      <c r="G25" s="37">
        <v>0.6875</v>
      </c>
      <c r="H25" s="24">
        <f t="shared" si="1"/>
        <v>70</v>
      </c>
      <c r="I25" s="13">
        <f t="shared" si="2"/>
        <v>60</v>
      </c>
      <c r="J25" s="13"/>
      <c r="K25" s="32">
        <v>2</v>
      </c>
      <c r="L25" s="15">
        <f t="shared" si="3"/>
        <v>41</v>
      </c>
      <c r="M25">
        <f t="shared" si="4"/>
        <v>0</v>
      </c>
      <c r="O25" s="21">
        <f t="shared" si="5"/>
        <v>0.8571428571428571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25">
      <c r="A26" s="12">
        <v>7</v>
      </c>
      <c r="B26" s="12">
        <v>15</v>
      </c>
      <c r="C26" s="13">
        <v>58</v>
      </c>
      <c r="D26" s="12">
        <v>6</v>
      </c>
      <c r="E26" s="12">
        <v>23</v>
      </c>
      <c r="F26" s="12">
        <v>75</v>
      </c>
      <c r="G26" s="37">
        <v>0.6895833333333334</v>
      </c>
      <c r="H26" s="24">
        <f t="shared" si="1"/>
        <v>140</v>
      </c>
      <c r="I26" s="13">
        <f t="shared" si="2"/>
        <v>75</v>
      </c>
      <c r="J26" s="13"/>
      <c r="K26" s="32">
        <v>3</v>
      </c>
      <c r="L26" s="15">
        <f t="shared" si="3"/>
        <v>58</v>
      </c>
      <c r="M26">
        <f t="shared" si="4"/>
        <v>0</v>
      </c>
      <c r="O26" s="21">
        <f t="shared" si="5"/>
        <v>0.5357142857142857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25">
      <c r="A27" s="12">
        <v>18</v>
      </c>
      <c r="B27" s="12">
        <v>15</v>
      </c>
      <c r="C27" s="13">
        <v>45</v>
      </c>
      <c r="D27" s="12">
        <v>2</v>
      </c>
      <c r="E27" s="12">
        <v>22</v>
      </c>
      <c r="F27" s="12">
        <v>65</v>
      </c>
      <c r="G27" s="37">
        <v>0.6895833333333334</v>
      </c>
      <c r="H27" s="24">
        <f t="shared" si="1"/>
        <v>140</v>
      </c>
      <c r="I27" s="13">
        <f t="shared" si="2"/>
        <v>65</v>
      </c>
      <c r="J27" s="13"/>
      <c r="K27" s="32">
        <v>2</v>
      </c>
      <c r="L27" s="15">
        <f t="shared" si="3"/>
        <v>45</v>
      </c>
      <c r="M27">
        <f t="shared" si="4"/>
        <v>0</v>
      </c>
      <c r="O27" s="21">
        <f t="shared" si="5"/>
        <v>0.4642857142857143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25">
      <c r="A28" s="12">
        <v>24</v>
      </c>
      <c r="B28" s="12" t="s">
        <v>30</v>
      </c>
      <c r="C28" s="13">
        <v>33</v>
      </c>
      <c r="D28" s="12">
        <v>0</v>
      </c>
      <c r="E28" s="12">
        <v>7</v>
      </c>
      <c r="F28" s="12">
        <v>40</v>
      </c>
      <c r="G28" s="37">
        <v>0.6909722222222222</v>
      </c>
      <c r="H28" s="24">
        <f t="shared" si="1"/>
        <v>140</v>
      </c>
      <c r="I28" s="13">
        <f t="shared" si="2"/>
        <v>40</v>
      </c>
      <c r="J28" s="13"/>
      <c r="K28" s="32">
        <v>1</v>
      </c>
      <c r="L28" s="15">
        <f t="shared" si="3"/>
        <v>33</v>
      </c>
      <c r="M28">
        <f t="shared" si="4"/>
        <v>0</v>
      </c>
      <c r="O28" s="21">
        <f t="shared" si="5"/>
        <v>0.2857142857142857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6</v>
      </c>
      <c r="B29" s="12">
        <v>1</v>
      </c>
      <c r="C29" s="13">
        <v>58</v>
      </c>
      <c r="D29" s="12">
        <v>9</v>
      </c>
      <c r="E29" s="12">
        <v>11</v>
      </c>
      <c r="F29" s="12">
        <v>60</v>
      </c>
      <c r="G29" s="37">
        <v>0.6930555555555555</v>
      </c>
      <c r="H29" s="24">
        <f t="shared" si="1"/>
        <v>70</v>
      </c>
      <c r="I29" s="13">
        <f t="shared" si="2"/>
        <v>60</v>
      </c>
      <c r="J29" s="13"/>
      <c r="K29" s="32">
        <v>2</v>
      </c>
      <c r="L29" s="15">
        <f t="shared" si="3"/>
        <v>58</v>
      </c>
      <c r="M29">
        <f t="shared" si="4"/>
        <v>0</v>
      </c>
      <c r="O29" s="21">
        <f t="shared" si="5"/>
        <v>0.8571428571428571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7</v>
      </c>
      <c r="B30" s="12">
        <v>2</v>
      </c>
      <c r="C30" s="13">
        <v>56</v>
      </c>
      <c r="D30" s="12">
        <v>6</v>
      </c>
      <c r="E30" s="12">
        <v>25</v>
      </c>
      <c r="F30" s="12">
        <v>75</v>
      </c>
      <c r="G30" s="37">
        <v>0.6944444444444444</v>
      </c>
      <c r="H30" s="24">
        <f t="shared" si="1"/>
        <v>140</v>
      </c>
      <c r="I30" s="13">
        <f t="shared" si="2"/>
        <v>75</v>
      </c>
      <c r="J30" s="13"/>
      <c r="K30" s="32">
        <v>2</v>
      </c>
      <c r="L30" s="15">
        <f t="shared" si="3"/>
        <v>56</v>
      </c>
      <c r="M30">
        <f t="shared" si="4"/>
        <v>0</v>
      </c>
      <c r="O30" s="21">
        <f t="shared" si="5"/>
        <v>0.5357142857142857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18</v>
      </c>
      <c r="B31" s="12">
        <v>2</v>
      </c>
      <c r="C31" s="13">
        <v>62</v>
      </c>
      <c r="D31" s="12">
        <v>6</v>
      </c>
      <c r="E31" s="12">
        <v>24</v>
      </c>
      <c r="F31" s="12">
        <v>80</v>
      </c>
      <c r="G31" s="37">
        <v>0.6944444444444444</v>
      </c>
      <c r="H31" s="24">
        <f t="shared" si="1"/>
        <v>140</v>
      </c>
      <c r="I31" s="13">
        <f t="shared" si="2"/>
        <v>80</v>
      </c>
      <c r="J31" s="13"/>
      <c r="K31" s="32">
        <v>1</v>
      </c>
      <c r="L31" s="15">
        <f t="shared" si="3"/>
        <v>62</v>
      </c>
      <c r="M31">
        <f t="shared" si="4"/>
        <v>0</v>
      </c>
      <c r="O31" s="21">
        <f t="shared" si="5"/>
        <v>0.5714285714285714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6</v>
      </c>
      <c r="B32" s="12">
        <v>1</v>
      </c>
      <c r="C32" s="13">
        <v>13</v>
      </c>
      <c r="D32" s="12">
        <v>0</v>
      </c>
      <c r="E32" s="12">
        <v>3</v>
      </c>
      <c r="F32" s="12">
        <v>16</v>
      </c>
      <c r="G32" s="37">
        <v>0.695138888888889</v>
      </c>
      <c r="H32" s="24">
        <f t="shared" si="1"/>
        <v>70</v>
      </c>
      <c r="I32" s="13">
        <f t="shared" si="2"/>
        <v>16</v>
      </c>
      <c r="J32" s="13"/>
      <c r="K32" s="32">
        <v>1</v>
      </c>
      <c r="L32" s="15">
        <f t="shared" si="3"/>
        <v>13</v>
      </c>
      <c r="M32">
        <f t="shared" si="4"/>
        <v>0</v>
      </c>
      <c r="O32" s="21">
        <f t="shared" si="5"/>
        <v>0.22857142857142856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24</v>
      </c>
      <c r="B33" s="12">
        <v>2</v>
      </c>
      <c r="C33" s="13">
        <v>35</v>
      </c>
      <c r="D33" s="12">
        <v>4</v>
      </c>
      <c r="E33" s="12">
        <v>9</v>
      </c>
      <c r="F33" s="12">
        <v>40</v>
      </c>
      <c r="G33" s="37">
        <v>0.6958333333333333</v>
      </c>
      <c r="H33" s="24">
        <f t="shared" si="1"/>
        <v>140</v>
      </c>
      <c r="I33" s="13">
        <f t="shared" si="2"/>
        <v>40</v>
      </c>
      <c r="J33" s="13"/>
      <c r="K33" s="32">
        <v>0</v>
      </c>
      <c r="L33" s="15">
        <f t="shared" si="3"/>
        <v>35</v>
      </c>
      <c r="M33">
        <f t="shared" si="4"/>
        <v>0</v>
      </c>
      <c r="O33" s="21">
        <f t="shared" si="5"/>
        <v>0.2857142857142857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7</v>
      </c>
      <c r="B34" s="12" t="s">
        <v>30</v>
      </c>
      <c r="C34" s="13">
        <v>59</v>
      </c>
      <c r="D34" s="12">
        <v>7</v>
      </c>
      <c r="E34" s="12">
        <v>13</v>
      </c>
      <c r="F34" s="12">
        <v>65</v>
      </c>
      <c r="G34" s="37">
        <v>0.6993055555555555</v>
      </c>
      <c r="H34" s="24">
        <f t="shared" si="1"/>
        <v>140</v>
      </c>
      <c r="I34" s="13">
        <f t="shared" si="2"/>
        <v>65</v>
      </c>
      <c r="J34" s="13"/>
      <c r="K34" s="32">
        <v>1</v>
      </c>
      <c r="L34" s="15">
        <f t="shared" si="3"/>
        <v>59</v>
      </c>
      <c r="M34">
        <f t="shared" si="4"/>
        <v>0</v>
      </c>
      <c r="O34" s="21">
        <f t="shared" si="5"/>
        <v>0.4642857142857143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6</v>
      </c>
      <c r="B35" s="12">
        <v>1</v>
      </c>
      <c r="C35" s="13">
        <v>55</v>
      </c>
      <c r="D35" s="12">
        <v>3</v>
      </c>
      <c r="E35" s="12">
        <v>18</v>
      </c>
      <c r="F35" s="12">
        <v>70</v>
      </c>
      <c r="G35" s="37">
        <v>0.6993055555555555</v>
      </c>
      <c r="H35" s="24">
        <f t="shared" si="1"/>
        <v>70</v>
      </c>
      <c r="I35" s="13">
        <f t="shared" si="2"/>
        <v>70</v>
      </c>
      <c r="J35" s="13"/>
      <c r="K35" s="32">
        <v>3</v>
      </c>
      <c r="L35" s="15">
        <f t="shared" si="3"/>
        <v>55</v>
      </c>
      <c r="M35">
        <f t="shared" si="4"/>
        <v>0</v>
      </c>
      <c r="O35" s="21">
        <f t="shared" si="5"/>
        <v>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18</v>
      </c>
      <c r="B36" s="12">
        <v>2</v>
      </c>
      <c r="C36" s="13">
        <v>47</v>
      </c>
      <c r="D36" s="12">
        <v>2</v>
      </c>
      <c r="E36" s="12">
        <v>30</v>
      </c>
      <c r="F36" s="12">
        <v>75</v>
      </c>
      <c r="G36" s="37">
        <v>0.7013888888888888</v>
      </c>
      <c r="H36" s="24">
        <f t="shared" si="1"/>
        <v>140</v>
      </c>
      <c r="I36" s="13">
        <f t="shared" si="2"/>
        <v>75</v>
      </c>
      <c r="J36" s="13"/>
      <c r="K36" s="32">
        <v>3</v>
      </c>
      <c r="L36" s="15">
        <f t="shared" si="3"/>
        <v>47</v>
      </c>
      <c r="M36">
        <f t="shared" si="4"/>
        <v>0</v>
      </c>
      <c r="O36" s="21">
        <f t="shared" si="5"/>
        <v>0.5357142857142857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24</v>
      </c>
      <c r="B37" s="12">
        <v>2</v>
      </c>
      <c r="C37" s="13">
        <v>62</v>
      </c>
      <c r="D37" s="12">
        <v>12</v>
      </c>
      <c r="E37" s="12">
        <v>15</v>
      </c>
      <c r="F37" s="12">
        <v>65</v>
      </c>
      <c r="G37" s="37">
        <v>0.7027777777777778</v>
      </c>
      <c r="H37" s="24">
        <f t="shared" si="1"/>
        <v>140</v>
      </c>
      <c r="I37" s="13">
        <f t="shared" si="2"/>
        <v>65</v>
      </c>
      <c r="J37" s="13"/>
      <c r="K37" s="32">
        <v>2</v>
      </c>
      <c r="L37" s="15">
        <f t="shared" si="3"/>
        <v>62</v>
      </c>
      <c r="M37">
        <f t="shared" si="4"/>
        <v>0</v>
      </c>
      <c r="O37" s="21">
        <f t="shared" si="5"/>
        <v>0.4642857142857143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6</v>
      </c>
      <c r="B38" s="12">
        <v>1</v>
      </c>
      <c r="C38" s="13">
        <v>54</v>
      </c>
      <c r="D38" s="12">
        <v>6</v>
      </c>
      <c r="E38" s="12">
        <v>7</v>
      </c>
      <c r="F38" s="12">
        <v>55</v>
      </c>
      <c r="G38" s="37">
        <v>0.7041666666666666</v>
      </c>
      <c r="H38" s="24">
        <f t="shared" si="1"/>
        <v>70</v>
      </c>
      <c r="I38" s="13">
        <f t="shared" si="2"/>
        <v>55</v>
      </c>
      <c r="J38" s="13"/>
      <c r="K38" s="32">
        <v>2</v>
      </c>
      <c r="L38" s="15">
        <f t="shared" si="3"/>
        <v>54</v>
      </c>
      <c r="M38">
        <f t="shared" si="4"/>
        <v>0</v>
      </c>
      <c r="O38" s="21">
        <f t="shared" si="5"/>
        <v>0.7857142857142857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7</v>
      </c>
      <c r="B39" s="12">
        <v>15</v>
      </c>
      <c r="C39" s="13">
        <v>40</v>
      </c>
      <c r="D39" s="12">
        <v>4</v>
      </c>
      <c r="E39" s="12">
        <v>7</v>
      </c>
      <c r="F39" s="12">
        <v>43</v>
      </c>
      <c r="G39" s="37">
        <v>0.704861111111111</v>
      </c>
      <c r="H39" s="24">
        <f t="shared" si="1"/>
        <v>140</v>
      </c>
      <c r="I39" s="13">
        <f t="shared" si="2"/>
        <v>43</v>
      </c>
      <c r="J39" s="13"/>
      <c r="K39" s="32">
        <v>1</v>
      </c>
      <c r="L39" s="15">
        <f t="shared" si="3"/>
        <v>40</v>
      </c>
      <c r="M39">
        <f t="shared" si="4"/>
        <v>0</v>
      </c>
      <c r="O39" s="21">
        <f t="shared" si="5"/>
        <v>0.30714285714285716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18</v>
      </c>
      <c r="B40" s="12">
        <v>2</v>
      </c>
      <c r="C40" s="13">
        <v>63</v>
      </c>
      <c r="D40" s="12">
        <v>3</v>
      </c>
      <c r="E40" s="12">
        <v>20</v>
      </c>
      <c r="F40" s="12">
        <v>80</v>
      </c>
      <c r="G40" s="37">
        <v>0.7055555555555556</v>
      </c>
      <c r="H40" s="24">
        <f t="shared" si="1"/>
        <v>140</v>
      </c>
      <c r="I40" s="13">
        <f t="shared" si="2"/>
        <v>80</v>
      </c>
      <c r="J40" s="13"/>
      <c r="K40" s="32">
        <v>1</v>
      </c>
      <c r="L40" s="15">
        <f t="shared" si="3"/>
        <v>63</v>
      </c>
      <c r="M40">
        <f t="shared" si="4"/>
        <v>0</v>
      </c>
      <c r="O40" s="21">
        <f t="shared" si="5"/>
        <v>0.5714285714285714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24</v>
      </c>
      <c r="B41" s="12">
        <v>15</v>
      </c>
      <c r="C41" s="13">
        <v>59</v>
      </c>
      <c r="D41" s="12">
        <v>4</v>
      </c>
      <c r="E41" s="12">
        <v>10</v>
      </c>
      <c r="F41" s="12">
        <v>65</v>
      </c>
      <c r="G41" s="37">
        <v>0.7069444444444445</v>
      </c>
      <c r="H41" s="24">
        <f t="shared" si="1"/>
        <v>140</v>
      </c>
      <c r="I41" s="13">
        <f t="shared" si="2"/>
        <v>65</v>
      </c>
      <c r="J41" s="13"/>
      <c r="K41" s="32">
        <v>0</v>
      </c>
      <c r="L41" s="15">
        <f t="shared" si="3"/>
        <v>59</v>
      </c>
      <c r="M41">
        <f t="shared" si="4"/>
        <v>0</v>
      </c>
      <c r="O41" s="21">
        <f t="shared" si="5"/>
        <v>0.4642857142857143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 t="s">
        <v>31</v>
      </c>
      <c r="B42" s="12">
        <v>1</v>
      </c>
      <c r="C42" s="13">
        <v>28</v>
      </c>
      <c r="D42" s="12">
        <v>1</v>
      </c>
      <c r="E42" s="12">
        <v>8</v>
      </c>
      <c r="F42" s="12">
        <v>35</v>
      </c>
      <c r="G42" s="37">
        <v>0.7090277777777778</v>
      </c>
      <c r="H42" s="24">
        <f t="shared" si="1"/>
        <v>70</v>
      </c>
      <c r="I42" s="13">
        <f t="shared" si="2"/>
        <v>35</v>
      </c>
      <c r="J42" s="13"/>
      <c r="K42" s="32">
        <v>1</v>
      </c>
      <c r="L42" s="15">
        <f t="shared" si="3"/>
        <v>28</v>
      </c>
      <c r="M42">
        <f t="shared" si="4"/>
        <v>0</v>
      </c>
      <c r="O42" s="21">
        <f t="shared" si="5"/>
        <v>0.5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7</v>
      </c>
      <c r="B43" s="12" t="s">
        <v>30</v>
      </c>
      <c r="C43" s="13">
        <v>68</v>
      </c>
      <c r="D43" s="12">
        <v>3</v>
      </c>
      <c r="E43" s="12">
        <v>10</v>
      </c>
      <c r="F43" s="12">
        <v>75</v>
      </c>
      <c r="G43" s="37">
        <v>0.7097222222222221</v>
      </c>
      <c r="H43" s="24">
        <f t="shared" si="1"/>
        <v>140</v>
      </c>
      <c r="I43" s="13">
        <f t="shared" si="2"/>
        <v>75</v>
      </c>
      <c r="J43" s="13"/>
      <c r="K43" s="32">
        <v>0</v>
      </c>
      <c r="L43" s="15">
        <f t="shared" si="3"/>
        <v>68</v>
      </c>
      <c r="M43">
        <f t="shared" si="4"/>
        <v>0</v>
      </c>
      <c r="O43" s="21">
        <f t="shared" si="5"/>
        <v>0.5357142857142857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18</v>
      </c>
      <c r="B44" s="12">
        <v>15</v>
      </c>
      <c r="C44" s="13">
        <v>57</v>
      </c>
      <c r="D44" s="12">
        <v>4</v>
      </c>
      <c r="E44" s="12">
        <v>17</v>
      </c>
      <c r="F44" s="12">
        <v>70</v>
      </c>
      <c r="G44" s="37">
        <v>0.7118055555555556</v>
      </c>
      <c r="H44" s="24">
        <f t="shared" si="1"/>
        <v>140</v>
      </c>
      <c r="I44" s="13">
        <f t="shared" si="2"/>
        <v>70</v>
      </c>
      <c r="J44" s="13"/>
      <c r="K44" s="32">
        <v>2</v>
      </c>
      <c r="L44" s="15">
        <f t="shared" si="3"/>
        <v>57</v>
      </c>
      <c r="M44">
        <f t="shared" si="4"/>
        <v>0</v>
      </c>
      <c r="O44" s="21">
        <f t="shared" si="5"/>
        <v>0.5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24</v>
      </c>
      <c r="B45" s="12">
        <v>15</v>
      </c>
      <c r="C45" s="13">
        <v>57</v>
      </c>
      <c r="D45" s="12">
        <v>2</v>
      </c>
      <c r="E45" s="12">
        <v>25</v>
      </c>
      <c r="F45" s="12">
        <v>80</v>
      </c>
      <c r="G45" s="37">
        <v>0.7131944444444445</v>
      </c>
      <c r="H45" s="24">
        <f t="shared" si="1"/>
        <v>140</v>
      </c>
      <c r="I45" s="13">
        <f t="shared" si="2"/>
        <v>80</v>
      </c>
      <c r="J45" s="13"/>
      <c r="K45" s="32">
        <v>1</v>
      </c>
      <c r="L45" s="15">
        <f t="shared" si="3"/>
        <v>57</v>
      </c>
      <c r="M45">
        <f t="shared" si="4"/>
        <v>0</v>
      </c>
      <c r="O45" s="21">
        <f t="shared" si="5"/>
        <v>0.5714285714285714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6</v>
      </c>
      <c r="B46" s="12">
        <v>1</v>
      </c>
      <c r="C46" s="13">
        <v>47</v>
      </c>
      <c r="D46" s="12">
        <v>2</v>
      </c>
      <c r="E46" s="12">
        <v>20</v>
      </c>
      <c r="F46" s="12">
        <v>65</v>
      </c>
      <c r="G46" s="37">
        <v>0.7152777777777777</v>
      </c>
      <c r="H46" s="24">
        <f t="shared" si="1"/>
        <v>70</v>
      </c>
      <c r="I46" s="13">
        <f t="shared" si="2"/>
        <v>65</v>
      </c>
      <c r="J46" s="13"/>
      <c r="K46" s="32">
        <v>2</v>
      </c>
      <c r="L46" s="15">
        <f t="shared" si="3"/>
        <v>47</v>
      </c>
      <c r="M46">
        <f t="shared" si="4"/>
        <v>0</v>
      </c>
      <c r="O46" s="21">
        <f t="shared" si="5"/>
        <v>0.9285714285714286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>
      <c r="A47" s="12">
        <v>7</v>
      </c>
      <c r="B47" s="12">
        <v>2</v>
      </c>
      <c r="C47" s="13">
        <v>63</v>
      </c>
      <c r="D47" s="12">
        <v>3</v>
      </c>
      <c r="E47" s="12">
        <v>20</v>
      </c>
      <c r="F47" s="12">
        <v>80</v>
      </c>
      <c r="G47" s="37">
        <v>0.7159722222222222</v>
      </c>
      <c r="H47" s="24">
        <f t="shared" si="1"/>
        <v>140</v>
      </c>
      <c r="I47" s="13">
        <f t="shared" si="2"/>
        <v>80</v>
      </c>
      <c r="J47" s="13"/>
      <c r="K47" s="32">
        <v>1</v>
      </c>
      <c r="L47" s="15">
        <f t="shared" si="3"/>
        <v>63</v>
      </c>
      <c r="M47">
        <f t="shared" si="4"/>
        <v>0</v>
      </c>
      <c r="O47" s="21">
        <f t="shared" si="5"/>
        <v>0.5714285714285714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>
      <c r="A48" s="12">
        <v>18</v>
      </c>
      <c r="B48" s="12">
        <v>15</v>
      </c>
      <c r="C48" s="13">
        <v>69</v>
      </c>
      <c r="D48" s="12">
        <v>4</v>
      </c>
      <c r="E48" s="12">
        <v>40</v>
      </c>
      <c r="F48" s="12">
        <v>105</v>
      </c>
      <c r="G48" s="37">
        <v>0.7166666666666667</v>
      </c>
      <c r="H48" s="24">
        <f t="shared" si="1"/>
        <v>140</v>
      </c>
      <c r="I48" s="13">
        <f t="shared" si="2"/>
        <v>105</v>
      </c>
      <c r="J48" s="13"/>
      <c r="K48" s="32">
        <v>1</v>
      </c>
      <c r="L48" s="15">
        <f t="shared" si="3"/>
        <v>69</v>
      </c>
      <c r="M48">
        <f t="shared" si="4"/>
        <v>0</v>
      </c>
      <c r="O48" s="21">
        <f t="shared" si="5"/>
        <v>0.75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24</v>
      </c>
      <c r="B49" s="12">
        <v>15</v>
      </c>
      <c r="C49" s="13">
        <v>55</v>
      </c>
      <c r="D49" s="12">
        <v>5</v>
      </c>
      <c r="E49" s="12">
        <v>25</v>
      </c>
      <c r="F49" s="12">
        <v>75</v>
      </c>
      <c r="G49" s="37">
        <v>0.71875</v>
      </c>
      <c r="H49" s="24">
        <f t="shared" si="1"/>
        <v>140</v>
      </c>
      <c r="I49" s="13">
        <f t="shared" si="2"/>
        <v>75</v>
      </c>
      <c r="J49" s="13"/>
      <c r="K49" s="32">
        <v>1</v>
      </c>
      <c r="L49" s="15">
        <f t="shared" si="3"/>
        <v>55</v>
      </c>
      <c r="M49">
        <f t="shared" si="4"/>
        <v>0</v>
      </c>
      <c r="O49" s="21">
        <f t="shared" si="5"/>
        <v>0.5357142857142857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 t="s">
        <v>31</v>
      </c>
      <c r="B50" s="12">
        <v>1</v>
      </c>
      <c r="C50" s="13">
        <v>48</v>
      </c>
      <c r="D50" s="12">
        <v>4</v>
      </c>
      <c r="E50" s="12">
        <v>4</v>
      </c>
      <c r="F50" s="12">
        <v>48</v>
      </c>
      <c r="G50" s="37">
        <v>0.7194444444444444</v>
      </c>
      <c r="H50" s="24">
        <f t="shared" si="1"/>
        <v>70</v>
      </c>
      <c r="I50" s="13">
        <f t="shared" si="2"/>
        <v>48</v>
      </c>
      <c r="J50" s="13"/>
      <c r="K50" s="32">
        <v>0</v>
      </c>
      <c r="L50" s="15">
        <f t="shared" si="3"/>
        <v>48</v>
      </c>
      <c r="M50">
        <f t="shared" si="4"/>
        <v>0</v>
      </c>
      <c r="O50" s="21">
        <f t="shared" si="5"/>
        <v>0.6857142857142857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7</v>
      </c>
      <c r="B51" s="12">
        <v>15</v>
      </c>
      <c r="C51" s="13">
        <v>73</v>
      </c>
      <c r="D51" s="12">
        <v>8</v>
      </c>
      <c r="E51" s="12">
        <v>25</v>
      </c>
      <c r="F51" s="12">
        <v>90</v>
      </c>
      <c r="G51" s="37">
        <v>0.7215277777777778</v>
      </c>
      <c r="H51" s="24">
        <f t="shared" si="1"/>
        <v>140</v>
      </c>
      <c r="I51" s="13">
        <f t="shared" si="2"/>
        <v>90</v>
      </c>
      <c r="J51" s="13"/>
      <c r="K51" s="32">
        <v>1</v>
      </c>
      <c r="L51" s="15">
        <f t="shared" si="3"/>
        <v>73</v>
      </c>
      <c r="M51">
        <f t="shared" si="4"/>
        <v>0</v>
      </c>
      <c r="O51" s="21">
        <f t="shared" si="5"/>
        <v>0.6428571428571429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18</v>
      </c>
      <c r="B52" s="12">
        <v>2</v>
      </c>
      <c r="C52" s="13">
        <v>66</v>
      </c>
      <c r="D52" s="12">
        <v>3</v>
      </c>
      <c r="E52" s="12">
        <v>22</v>
      </c>
      <c r="F52" s="12">
        <v>85</v>
      </c>
      <c r="G52" s="37">
        <v>0.7222222222222222</v>
      </c>
      <c r="H52" s="24">
        <f t="shared" si="1"/>
        <v>140</v>
      </c>
      <c r="I52" s="13">
        <f t="shared" si="2"/>
        <v>85</v>
      </c>
      <c r="J52" s="13"/>
      <c r="K52" s="32">
        <v>1</v>
      </c>
      <c r="L52" s="15">
        <f t="shared" si="3"/>
        <v>66</v>
      </c>
      <c r="M52">
        <f t="shared" si="4"/>
        <v>0</v>
      </c>
      <c r="O52" s="21">
        <f t="shared" si="5"/>
        <v>0.6071428571428571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24</v>
      </c>
      <c r="B53" s="12">
        <v>2</v>
      </c>
      <c r="C53" s="13">
        <v>69</v>
      </c>
      <c r="D53" s="12">
        <v>2</v>
      </c>
      <c r="E53" s="12">
        <v>18</v>
      </c>
      <c r="F53" s="12">
        <v>85</v>
      </c>
      <c r="G53" s="37">
        <v>0.7236111111111112</v>
      </c>
      <c r="H53" s="24">
        <f t="shared" si="1"/>
        <v>140</v>
      </c>
      <c r="I53" s="13">
        <f t="shared" si="2"/>
        <v>85</v>
      </c>
      <c r="J53" s="13"/>
      <c r="K53" s="32">
        <v>0</v>
      </c>
      <c r="L53" s="15">
        <f t="shared" si="3"/>
        <v>69</v>
      </c>
      <c r="M53">
        <f t="shared" si="4"/>
        <v>0</v>
      </c>
      <c r="O53" s="21">
        <f t="shared" si="5"/>
        <v>0.6071428571428571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6</v>
      </c>
      <c r="B54" s="12">
        <v>1</v>
      </c>
      <c r="C54" s="13">
        <v>52</v>
      </c>
      <c r="D54" s="12">
        <v>4</v>
      </c>
      <c r="E54" s="12">
        <v>17</v>
      </c>
      <c r="F54" s="12">
        <v>65</v>
      </c>
      <c r="G54" s="37">
        <v>0.7256944444444444</v>
      </c>
      <c r="H54" s="24">
        <f t="shared" si="1"/>
        <v>70</v>
      </c>
      <c r="I54" s="13">
        <f t="shared" si="2"/>
        <v>65</v>
      </c>
      <c r="J54" s="13"/>
      <c r="K54" s="32">
        <v>1</v>
      </c>
      <c r="L54" s="15">
        <f t="shared" si="3"/>
        <v>52</v>
      </c>
      <c r="M54">
        <f t="shared" si="4"/>
        <v>0</v>
      </c>
      <c r="O54" s="21">
        <f t="shared" si="5"/>
        <v>0.9285714285714286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7</v>
      </c>
      <c r="B55" s="12">
        <v>2</v>
      </c>
      <c r="C55" s="13">
        <v>59</v>
      </c>
      <c r="D55" s="12">
        <v>4</v>
      </c>
      <c r="E55" s="12">
        <v>15</v>
      </c>
      <c r="F55" s="12">
        <v>70</v>
      </c>
      <c r="G55" s="37">
        <v>0.726388888888889</v>
      </c>
      <c r="H55" s="24">
        <f t="shared" si="1"/>
        <v>140</v>
      </c>
      <c r="I55" s="13">
        <f t="shared" si="2"/>
        <v>70</v>
      </c>
      <c r="J55" s="13"/>
      <c r="K55" s="32">
        <v>0</v>
      </c>
      <c r="L55" s="15">
        <f t="shared" si="3"/>
        <v>59</v>
      </c>
      <c r="M55">
        <f t="shared" si="4"/>
        <v>0</v>
      </c>
      <c r="O55" s="21">
        <f t="shared" si="5"/>
        <v>0.5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>
        <v>18</v>
      </c>
      <c r="B56" s="12">
        <v>15</v>
      </c>
      <c r="C56" s="13">
        <v>62</v>
      </c>
      <c r="D56" s="12">
        <v>2</v>
      </c>
      <c r="E56" s="12">
        <v>25</v>
      </c>
      <c r="F56" s="12">
        <v>85</v>
      </c>
      <c r="G56" s="37">
        <v>0.7291666666666667</v>
      </c>
      <c r="H56" s="24">
        <f t="shared" si="1"/>
        <v>140</v>
      </c>
      <c r="I56" s="13">
        <f t="shared" si="2"/>
        <v>85</v>
      </c>
      <c r="J56" s="13"/>
      <c r="K56" s="32">
        <v>3</v>
      </c>
      <c r="L56" s="15">
        <f t="shared" si="3"/>
        <v>62</v>
      </c>
      <c r="M56">
        <f t="shared" si="4"/>
        <v>0</v>
      </c>
      <c r="O56" s="21">
        <f t="shared" si="5"/>
        <v>0.6071428571428571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4.25">
      <c r="A57" s="12">
        <v>24</v>
      </c>
      <c r="B57" s="12">
        <v>2</v>
      </c>
      <c r="C57" s="13">
        <v>34</v>
      </c>
      <c r="D57" s="12">
        <v>3</v>
      </c>
      <c r="E57" s="12">
        <v>4</v>
      </c>
      <c r="F57" s="12">
        <v>35</v>
      </c>
      <c r="G57" s="37">
        <v>0.7291666666666667</v>
      </c>
      <c r="H57" s="24">
        <f t="shared" si="1"/>
        <v>140</v>
      </c>
      <c r="I57" s="13">
        <f t="shared" si="2"/>
        <v>35</v>
      </c>
      <c r="J57" s="13"/>
      <c r="K57" s="32">
        <v>0</v>
      </c>
      <c r="L57" s="15">
        <f t="shared" si="3"/>
        <v>34</v>
      </c>
      <c r="M57">
        <f t="shared" si="4"/>
        <v>0</v>
      </c>
      <c r="O57" s="21">
        <f t="shared" si="5"/>
        <v>0.25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4.25">
      <c r="A58" s="12">
        <v>6</v>
      </c>
      <c r="B58" s="12">
        <v>1</v>
      </c>
      <c r="C58" s="13">
        <v>40</v>
      </c>
      <c r="D58" s="12">
        <v>1</v>
      </c>
      <c r="E58" s="12">
        <v>21</v>
      </c>
      <c r="F58" s="12">
        <v>60</v>
      </c>
      <c r="G58" s="37">
        <v>0.7305555555555555</v>
      </c>
      <c r="H58" s="24">
        <f t="shared" si="1"/>
        <v>70</v>
      </c>
      <c r="I58" s="13">
        <f t="shared" si="2"/>
        <v>60</v>
      </c>
      <c r="J58" s="13"/>
      <c r="K58" s="32">
        <v>0</v>
      </c>
      <c r="L58" s="15">
        <f t="shared" si="3"/>
        <v>40</v>
      </c>
      <c r="M58">
        <f t="shared" si="4"/>
        <v>0</v>
      </c>
      <c r="O58" s="21">
        <f t="shared" si="5"/>
        <v>0.8571428571428571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4.25">
      <c r="A59" s="12">
        <v>7</v>
      </c>
      <c r="B59" s="12">
        <v>15</v>
      </c>
      <c r="C59" s="13">
        <v>69</v>
      </c>
      <c r="D59" s="12">
        <v>6</v>
      </c>
      <c r="E59" s="12">
        <v>17</v>
      </c>
      <c r="F59" s="12">
        <v>80</v>
      </c>
      <c r="G59" s="37">
        <v>0.7319444444444444</v>
      </c>
      <c r="H59" s="24">
        <f t="shared" si="1"/>
        <v>140</v>
      </c>
      <c r="I59" s="13">
        <f t="shared" si="2"/>
        <v>80</v>
      </c>
      <c r="J59" s="13"/>
      <c r="K59" s="32">
        <v>0</v>
      </c>
      <c r="L59" s="15">
        <f t="shared" si="3"/>
        <v>69</v>
      </c>
      <c r="M59">
        <f t="shared" si="4"/>
        <v>0</v>
      </c>
      <c r="O59" s="21">
        <f t="shared" si="5"/>
        <v>0.5714285714285714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4.25">
      <c r="A60" s="12">
        <v>18</v>
      </c>
      <c r="B60" s="12">
        <v>2</v>
      </c>
      <c r="C60" s="13">
        <v>43</v>
      </c>
      <c r="D60" s="12">
        <v>2</v>
      </c>
      <c r="E60" s="12">
        <v>24</v>
      </c>
      <c r="F60" s="12">
        <v>65</v>
      </c>
      <c r="G60" s="37">
        <v>0.7340277777777778</v>
      </c>
      <c r="H60" s="24">
        <f t="shared" si="1"/>
        <v>140</v>
      </c>
      <c r="I60" s="13">
        <f t="shared" si="2"/>
        <v>65</v>
      </c>
      <c r="J60" s="13"/>
      <c r="K60" s="32">
        <v>2</v>
      </c>
      <c r="L60" s="15">
        <f t="shared" si="3"/>
        <v>43</v>
      </c>
      <c r="M60">
        <f t="shared" si="4"/>
        <v>0</v>
      </c>
      <c r="O60" s="21">
        <f t="shared" si="5"/>
        <v>0.4642857142857143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24</v>
      </c>
      <c r="B61" s="12">
        <v>15</v>
      </c>
      <c r="C61" s="13">
        <v>36</v>
      </c>
      <c r="D61" s="12">
        <v>0</v>
      </c>
      <c r="E61" s="12">
        <v>9</v>
      </c>
      <c r="F61" s="12">
        <v>45</v>
      </c>
      <c r="G61" s="37">
        <v>0.7354166666666666</v>
      </c>
      <c r="H61" s="24">
        <f t="shared" si="1"/>
        <v>140</v>
      </c>
      <c r="I61" s="13">
        <f t="shared" si="2"/>
        <v>45</v>
      </c>
      <c r="J61" s="13"/>
      <c r="K61" s="32">
        <v>1</v>
      </c>
      <c r="L61" s="15">
        <f t="shared" si="3"/>
        <v>36</v>
      </c>
      <c r="M61">
        <f t="shared" si="4"/>
        <v>0</v>
      </c>
      <c r="O61" s="21">
        <f t="shared" si="5"/>
        <v>0.32142857142857145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 t="s">
        <v>31</v>
      </c>
      <c r="B62" s="12">
        <v>1</v>
      </c>
      <c r="C62" s="13">
        <v>45</v>
      </c>
      <c r="D62" s="12">
        <v>0</v>
      </c>
      <c r="E62" s="12">
        <v>10</v>
      </c>
      <c r="F62" s="12">
        <v>55</v>
      </c>
      <c r="G62" s="37">
        <v>0.736111111111111</v>
      </c>
      <c r="H62" s="24">
        <f t="shared" si="1"/>
        <v>70</v>
      </c>
      <c r="I62" s="13">
        <f t="shared" si="2"/>
        <v>55</v>
      </c>
      <c r="J62" s="13"/>
      <c r="K62" s="32">
        <v>0</v>
      </c>
      <c r="L62" s="15">
        <f t="shared" si="3"/>
        <v>45</v>
      </c>
      <c r="M62">
        <f t="shared" si="4"/>
        <v>0</v>
      </c>
      <c r="O62" s="21">
        <f t="shared" si="5"/>
        <v>0.7857142857142857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7</v>
      </c>
      <c r="B63" s="12">
        <v>2</v>
      </c>
      <c r="C63" s="13">
        <v>54</v>
      </c>
      <c r="D63" s="12">
        <v>3</v>
      </c>
      <c r="E63" s="12">
        <v>14</v>
      </c>
      <c r="F63" s="12">
        <v>65</v>
      </c>
      <c r="G63" s="37">
        <v>0.7375</v>
      </c>
      <c r="H63" s="24">
        <f t="shared" si="1"/>
        <v>140</v>
      </c>
      <c r="I63" s="13">
        <f t="shared" si="2"/>
        <v>65</v>
      </c>
      <c r="J63" s="13"/>
      <c r="K63" s="32">
        <v>0</v>
      </c>
      <c r="L63" s="15">
        <f t="shared" si="3"/>
        <v>54</v>
      </c>
      <c r="M63">
        <f t="shared" si="4"/>
        <v>0</v>
      </c>
      <c r="O63" s="21">
        <f t="shared" si="5"/>
        <v>0.4642857142857143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>
        <v>18</v>
      </c>
      <c r="B64" s="12">
        <v>2</v>
      </c>
      <c r="C64" s="13">
        <v>66</v>
      </c>
      <c r="D64" s="12">
        <v>7</v>
      </c>
      <c r="E64" s="12">
        <v>11</v>
      </c>
      <c r="F64" s="12">
        <v>70</v>
      </c>
      <c r="G64" s="37">
        <v>0.7381944444444445</v>
      </c>
      <c r="H64" s="24">
        <f t="shared" si="1"/>
        <v>140</v>
      </c>
      <c r="I64" s="13">
        <f t="shared" si="2"/>
        <v>70</v>
      </c>
      <c r="J64" s="13"/>
      <c r="K64" s="32">
        <v>0</v>
      </c>
      <c r="L64" s="15">
        <f t="shared" si="3"/>
        <v>66</v>
      </c>
      <c r="M64">
        <f t="shared" si="4"/>
        <v>0</v>
      </c>
      <c r="O64" s="21">
        <f t="shared" si="5"/>
        <v>0.5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4.25">
      <c r="A65" s="12">
        <v>24</v>
      </c>
      <c r="B65" s="12">
        <v>2</v>
      </c>
      <c r="C65" s="13">
        <v>35</v>
      </c>
      <c r="D65" s="12">
        <v>2</v>
      </c>
      <c r="E65" s="12">
        <v>7</v>
      </c>
      <c r="F65" s="12">
        <v>40</v>
      </c>
      <c r="G65" s="37">
        <v>0.7409722222222221</v>
      </c>
      <c r="H65" s="24">
        <f t="shared" si="1"/>
        <v>140</v>
      </c>
      <c r="I65" s="13">
        <f t="shared" si="2"/>
        <v>40</v>
      </c>
      <c r="J65" s="13"/>
      <c r="K65" s="32">
        <v>0</v>
      </c>
      <c r="L65" s="15">
        <f t="shared" si="3"/>
        <v>35</v>
      </c>
      <c r="M65">
        <f t="shared" si="4"/>
        <v>0</v>
      </c>
      <c r="O65" s="21">
        <f t="shared" si="5"/>
        <v>0.2857142857142857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4.25">
      <c r="A66" s="12">
        <v>6</v>
      </c>
      <c r="B66" s="12" t="s">
        <v>29</v>
      </c>
      <c r="C66" s="13">
        <v>37</v>
      </c>
      <c r="D66" s="12">
        <v>2</v>
      </c>
      <c r="E66" s="12">
        <v>10</v>
      </c>
      <c r="F66" s="12">
        <v>45</v>
      </c>
      <c r="G66" s="37">
        <v>0.7423611111111111</v>
      </c>
      <c r="H66" s="24">
        <f t="shared" si="1"/>
        <v>70</v>
      </c>
      <c r="I66" s="13">
        <f t="shared" si="2"/>
        <v>45</v>
      </c>
      <c r="J66" s="13"/>
      <c r="K66" s="32">
        <v>1</v>
      </c>
      <c r="L66" s="15">
        <f t="shared" si="3"/>
        <v>37</v>
      </c>
      <c r="M66">
        <f t="shared" si="4"/>
        <v>0</v>
      </c>
      <c r="O66" s="21">
        <f t="shared" si="5"/>
        <v>0.6428571428571429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4.25">
      <c r="A67" s="12">
        <v>7</v>
      </c>
      <c r="B67" s="12">
        <v>15</v>
      </c>
      <c r="C67" s="13">
        <v>68</v>
      </c>
      <c r="D67" s="12">
        <v>4</v>
      </c>
      <c r="E67" s="12">
        <v>16</v>
      </c>
      <c r="F67" s="12">
        <v>80</v>
      </c>
      <c r="G67" s="37">
        <v>0.7430555555555556</v>
      </c>
      <c r="H67" s="24">
        <f t="shared" si="1"/>
        <v>140</v>
      </c>
      <c r="I67" s="13">
        <f t="shared" si="2"/>
        <v>80</v>
      </c>
      <c r="J67" s="13"/>
      <c r="K67" s="32">
        <v>0</v>
      </c>
      <c r="L67" s="15">
        <f t="shared" si="3"/>
        <v>68</v>
      </c>
      <c r="M67">
        <f t="shared" si="4"/>
        <v>0</v>
      </c>
      <c r="O67" s="21">
        <f t="shared" si="5"/>
        <v>0.5714285714285714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4.25">
      <c r="A68" s="12">
        <v>18</v>
      </c>
      <c r="B68" s="12">
        <v>15</v>
      </c>
      <c r="C68" s="13">
        <v>59</v>
      </c>
      <c r="D68" s="12">
        <v>2</v>
      </c>
      <c r="E68" s="12">
        <v>18</v>
      </c>
      <c r="F68" s="12">
        <v>75</v>
      </c>
      <c r="G68" s="37">
        <v>0.7444444444444445</v>
      </c>
      <c r="H68" s="24">
        <f t="shared" si="1"/>
        <v>140</v>
      </c>
      <c r="I68" s="13">
        <f t="shared" si="2"/>
        <v>75</v>
      </c>
      <c r="J68" s="13"/>
      <c r="K68" s="32">
        <v>1</v>
      </c>
      <c r="L68" s="15">
        <f t="shared" si="3"/>
        <v>59</v>
      </c>
      <c r="M68">
        <f t="shared" si="4"/>
        <v>0</v>
      </c>
      <c r="O68" s="21">
        <f t="shared" si="5"/>
        <v>0.5357142857142857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4.25">
      <c r="A69" s="12">
        <v>24</v>
      </c>
      <c r="B69" s="12">
        <v>15</v>
      </c>
      <c r="C69" s="13">
        <v>58</v>
      </c>
      <c r="D69" s="12">
        <v>3</v>
      </c>
      <c r="E69" s="12">
        <v>20</v>
      </c>
      <c r="F69" s="12">
        <v>75</v>
      </c>
      <c r="G69" s="37">
        <v>0.7479166666666667</v>
      </c>
      <c r="H69" s="24">
        <f t="shared" si="1"/>
        <v>140</v>
      </c>
      <c r="I69" s="13">
        <f t="shared" si="2"/>
        <v>75</v>
      </c>
      <c r="J69" s="13"/>
      <c r="K69" s="32">
        <v>0</v>
      </c>
      <c r="L69" s="15">
        <f t="shared" si="3"/>
        <v>58</v>
      </c>
      <c r="M69">
        <f t="shared" si="4"/>
        <v>0</v>
      </c>
      <c r="O69" s="21">
        <f t="shared" si="5"/>
        <v>0.5357142857142857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ht="14.25">
      <c r="A70" s="12">
        <v>7</v>
      </c>
      <c r="B70" s="12">
        <v>2</v>
      </c>
      <c r="C70" s="13">
        <v>50</v>
      </c>
      <c r="D70" s="12">
        <v>4</v>
      </c>
      <c r="E70" s="12">
        <v>4</v>
      </c>
      <c r="F70" s="12">
        <v>50</v>
      </c>
      <c r="G70" s="37">
        <v>0.7486111111111111</v>
      </c>
      <c r="H70" s="24">
        <f t="shared" si="1"/>
        <v>140</v>
      </c>
      <c r="I70" s="13">
        <f t="shared" si="2"/>
        <v>50</v>
      </c>
      <c r="J70" s="13"/>
      <c r="K70" s="32">
        <v>0</v>
      </c>
      <c r="L70" s="15">
        <f t="shared" si="3"/>
        <v>50</v>
      </c>
      <c r="M70">
        <f t="shared" si="4"/>
        <v>0</v>
      </c>
      <c r="O70" s="21">
        <f t="shared" si="5"/>
        <v>0.35714285714285715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4.25">
      <c r="A71" s="12">
        <v>6</v>
      </c>
      <c r="B71" s="12">
        <v>1</v>
      </c>
      <c r="C71" s="13">
        <v>37</v>
      </c>
      <c r="D71" s="12">
        <v>2</v>
      </c>
      <c r="E71" s="12">
        <v>10</v>
      </c>
      <c r="F71" s="12">
        <v>45</v>
      </c>
      <c r="G71" s="37">
        <v>0.7493055555555554</v>
      </c>
      <c r="H71" s="24">
        <f>IF(B71=1,70,IF(B71=2,140,IF(B71="W1",70,IF(B71="W2",140,IF(B71=15,140,140)))))</f>
        <v>70</v>
      </c>
      <c r="I71" s="13">
        <f t="shared" si="2"/>
        <v>45</v>
      </c>
      <c r="J71" s="13"/>
      <c r="K71" s="32">
        <v>3</v>
      </c>
      <c r="L71" s="15">
        <f>F71-E71+D71</f>
        <v>37</v>
      </c>
      <c r="M71">
        <f>IF(L71-C71=0,0,"chyba")</f>
        <v>0</v>
      </c>
      <c r="O71" s="21">
        <f>I71/H71</f>
        <v>0.6428571428571429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4.25">
      <c r="A72" s="12">
        <v>18</v>
      </c>
      <c r="B72" s="12">
        <v>15</v>
      </c>
      <c r="C72" s="13">
        <v>27</v>
      </c>
      <c r="D72" s="12">
        <v>2</v>
      </c>
      <c r="E72" s="12">
        <v>5</v>
      </c>
      <c r="F72" s="12">
        <v>30</v>
      </c>
      <c r="G72" s="37">
        <v>0.75</v>
      </c>
      <c r="H72" s="24">
        <f t="shared" si="1"/>
        <v>140</v>
      </c>
      <c r="I72" s="13">
        <f t="shared" si="2"/>
        <v>30</v>
      </c>
      <c r="J72" s="13"/>
      <c r="K72" s="32">
        <v>1</v>
      </c>
      <c r="L72" s="15">
        <f t="shared" si="3"/>
        <v>27</v>
      </c>
      <c r="M72">
        <f t="shared" si="4"/>
        <v>0</v>
      </c>
      <c r="O72" s="21">
        <f t="shared" si="5"/>
        <v>0.21428571428571427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4.25">
      <c r="A73" s="12">
        <v>6</v>
      </c>
      <c r="B73" s="12">
        <v>1</v>
      </c>
      <c r="C73" s="13">
        <v>41</v>
      </c>
      <c r="D73" s="12">
        <v>1</v>
      </c>
      <c r="E73" s="12">
        <v>15</v>
      </c>
      <c r="F73" s="12">
        <v>55</v>
      </c>
      <c r="G73" s="37">
        <v>0.7527777777777778</v>
      </c>
      <c r="H73" s="24">
        <f t="shared" si="1"/>
        <v>70</v>
      </c>
      <c r="I73" s="13">
        <f t="shared" si="2"/>
        <v>55</v>
      </c>
      <c r="J73" s="13"/>
      <c r="K73" s="32">
        <v>0</v>
      </c>
      <c r="L73" s="15">
        <f t="shared" si="3"/>
        <v>41</v>
      </c>
      <c r="M73">
        <f t="shared" si="4"/>
        <v>0</v>
      </c>
      <c r="O73" s="21">
        <f t="shared" si="5"/>
        <v>0.7857142857142857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4.25">
      <c r="A74" s="12">
        <v>7</v>
      </c>
      <c r="B74" s="12">
        <v>2</v>
      </c>
      <c r="C74" s="13">
        <v>61</v>
      </c>
      <c r="D74" s="12">
        <v>7</v>
      </c>
      <c r="E74" s="12">
        <v>6</v>
      </c>
      <c r="F74" s="12">
        <v>60</v>
      </c>
      <c r="G74" s="37">
        <v>0.7541666666666667</v>
      </c>
      <c r="H74" s="24">
        <f t="shared" si="1"/>
        <v>140</v>
      </c>
      <c r="I74" s="13">
        <f t="shared" si="2"/>
        <v>61</v>
      </c>
      <c r="J74" s="13"/>
      <c r="K74" s="32">
        <v>0</v>
      </c>
      <c r="L74" s="15">
        <f t="shared" si="3"/>
        <v>61</v>
      </c>
      <c r="M74">
        <f t="shared" si="4"/>
        <v>0</v>
      </c>
      <c r="O74" s="21">
        <f t="shared" si="5"/>
        <v>0.4357142857142857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6" ht="14.25">
      <c r="A75" s="12"/>
      <c r="B75" s="12"/>
      <c r="C75" s="13"/>
      <c r="D75" s="12"/>
      <c r="E75" s="12"/>
      <c r="F75" s="12"/>
      <c r="G75" s="12"/>
      <c r="H75" s="14"/>
      <c r="I75" s="13"/>
      <c r="J75" s="13"/>
      <c r="K75" s="27"/>
      <c r="L75" s="15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30"/>
    </row>
    <row r="76" spans="1:45" ht="14.25">
      <c r="A76" s="12" t="s">
        <v>17</v>
      </c>
      <c r="B76" s="12"/>
      <c r="C76" s="12">
        <f>SUM(C9:C74)</f>
        <v>3256</v>
      </c>
      <c r="D76" s="12">
        <f>SUM(D9:D74)</f>
        <v>210</v>
      </c>
      <c r="E76" s="12">
        <f>SUM(E9:E74)</f>
        <v>1019</v>
      </c>
      <c r="F76" s="12">
        <f>SUM(F9:F74)</f>
        <v>4150</v>
      </c>
      <c r="G76" s="12"/>
      <c r="H76" s="12">
        <f>SUM(H9:H74)</f>
        <v>7980</v>
      </c>
      <c r="I76" s="12">
        <f>SUM(I9:I74)</f>
        <v>4151</v>
      </c>
      <c r="J76" s="12"/>
      <c r="K76" s="27"/>
      <c r="L76" s="15">
        <f>F76-E76+D76</f>
        <v>3341</v>
      </c>
      <c r="M76" t="str">
        <f>IF(L76-C76=0,0,"chyba")</f>
        <v>chyba</v>
      </c>
      <c r="O76" s="21">
        <f>I76/H76</f>
        <v>0.5201754385964912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8" ht="14.25">
      <c r="A78" s="35" t="s">
        <v>28</v>
      </c>
    </row>
  </sheetData>
  <conditionalFormatting sqref="P9:AI76">
    <cfRule type="expression" priority="1" dxfId="0" stopIfTrue="1">
      <formula>($I9/$H9)&gt;=P$8</formula>
    </cfRule>
  </conditionalFormatting>
  <conditionalFormatting sqref="AJ9:AS76">
    <cfRule type="expression" priority="2" dxfId="1" stopIfTrue="1">
      <formula>($I9/$H9)&gt;AJ$8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78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09765625" style="0" customWidth="1"/>
    <col min="2" max="2" width="5.59765625" style="0" customWidth="1"/>
    <col min="3" max="6" width="6.69921875" style="0" customWidth="1"/>
    <col min="7" max="7" width="7" style="0" customWidth="1"/>
    <col min="8" max="8" width="7.8984375" style="2" customWidth="1"/>
    <col min="9" max="10" width="7.8984375" style="0" customWidth="1"/>
    <col min="11" max="13" width="5.59765625" style="0" customWidth="1"/>
    <col min="14" max="14" width="1.4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21</v>
      </c>
      <c r="H1" s="4" t="s">
        <v>1</v>
      </c>
      <c r="I1" t="s">
        <v>23</v>
      </c>
    </row>
    <row r="2" spans="1:10" ht="14.25">
      <c r="A2" s="5" t="s">
        <v>2</v>
      </c>
      <c r="C2" t="s">
        <v>26</v>
      </c>
      <c r="H2" s="4" t="s">
        <v>4</v>
      </c>
      <c r="I2" s="17" t="s">
        <v>24</v>
      </c>
      <c r="J2" s="17"/>
    </row>
    <row r="3" spans="1:8" ht="14.25">
      <c r="A3" s="5"/>
      <c r="H3" t="s">
        <v>5</v>
      </c>
    </row>
    <row r="4" spans="1:9" ht="14.25">
      <c r="A4" s="5" t="s">
        <v>6</v>
      </c>
      <c r="C4" t="s">
        <v>34</v>
      </c>
      <c r="H4" s="4" t="s">
        <v>7</v>
      </c>
      <c r="I4" t="s">
        <v>19</v>
      </c>
    </row>
    <row r="6" ht="15">
      <c r="A6" s="1" t="s">
        <v>25</v>
      </c>
    </row>
    <row r="7" spans="15:45" ht="15" thickBot="1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7" customFormat="1" ht="30.75" customHeight="1" thickBot="1">
      <c r="A8" s="9" t="s">
        <v>8</v>
      </c>
      <c r="B8" s="10" t="s">
        <v>9</v>
      </c>
      <c r="C8" s="10" t="s">
        <v>10</v>
      </c>
      <c r="D8" s="10" t="s">
        <v>3</v>
      </c>
      <c r="E8" s="10" t="s">
        <v>11</v>
      </c>
      <c r="F8" s="10" t="s">
        <v>12</v>
      </c>
      <c r="G8" s="11" t="s">
        <v>13</v>
      </c>
      <c r="H8" s="11" t="s">
        <v>14</v>
      </c>
      <c r="I8" s="25" t="s">
        <v>15</v>
      </c>
      <c r="J8" s="31" t="s">
        <v>20</v>
      </c>
      <c r="K8" s="26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7</v>
      </c>
      <c r="B9" s="12">
        <v>15</v>
      </c>
      <c r="C9" s="13"/>
      <c r="D9" s="12"/>
      <c r="E9" s="12"/>
      <c r="F9" s="12">
        <v>70</v>
      </c>
      <c r="G9" s="37">
        <v>0.6659722222222222</v>
      </c>
      <c r="H9" s="24">
        <f aca="true" t="shared" si="1" ref="H9:H73">IF(B9=1,70,IF(B9=2,140,IF(B9="W1",70,IF(B9="W2",140,IF(B9=15,140,140)))))</f>
        <v>140</v>
      </c>
      <c r="I9" s="13">
        <f aca="true" t="shared" si="2" ref="I9:I73">MAX(C9,F9)</f>
        <v>70</v>
      </c>
      <c r="J9" s="13"/>
      <c r="K9" s="32">
        <v>3</v>
      </c>
      <c r="L9" s="15">
        <f aca="true" t="shared" si="3" ref="L9:L73">F9-E9+D9</f>
        <v>70</v>
      </c>
      <c r="M9" t="str">
        <f aca="true" t="shared" si="4" ref="M9:M73">IF(L9-C9=0,0,"chyba")</f>
        <v>chyba</v>
      </c>
      <c r="O9" s="21">
        <f aca="true" t="shared" si="5" ref="O9:O73">I9/H9</f>
        <v>0.5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18</v>
      </c>
      <c r="B10" s="12">
        <v>2</v>
      </c>
      <c r="C10" s="13"/>
      <c r="D10" s="12"/>
      <c r="E10" s="12"/>
      <c r="F10" s="12">
        <v>60</v>
      </c>
      <c r="G10" s="37">
        <v>0.6659722222222222</v>
      </c>
      <c r="H10" s="24">
        <f t="shared" si="1"/>
        <v>140</v>
      </c>
      <c r="I10" s="13">
        <f t="shared" si="2"/>
        <v>60</v>
      </c>
      <c r="J10" s="13"/>
      <c r="K10" s="32">
        <v>0</v>
      </c>
      <c r="L10" s="15">
        <f t="shared" si="3"/>
        <v>60</v>
      </c>
      <c r="M10" t="str">
        <f t="shared" si="4"/>
        <v>chyba</v>
      </c>
      <c r="O10" s="21">
        <f t="shared" si="5"/>
        <v>0.42857142857142855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6</v>
      </c>
      <c r="B11" s="12">
        <v>1</v>
      </c>
      <c r="C11" s="13"/>
      <c r="D11" s="12"/>
      <c r="E11" s="12"/>
      <c r="F11" s="12">
        <v>40</v>
      </c>
      <c r="G11" s="37">
        <v>0.6694444444444444</v>
      </c>
      <c r="H11" s="24">
        <f>IF(B11=1,70,IF(B11=2,140,IF(B11="W1",70,IF(B11="W2",140,IF(B11=15,140,140)))))</f>
        <v>70</v>
      </c>
      <c r="I11" s="13">
        <f>MAX(C11,F11)</f>
        <v>40</v>
      </c>
      <c r="J11" s="13"/>
      <c r="K11" s="32">
        <v>1</v>
      </c>
      <c r="L11" s="15">
        <f>F11-E11+D11</f>
        <v>40</v>
      </c>
      <c r="M11" t="str">
        <f>IF(L11-C11=0,0,"chyba")</f>
        <v>chyba</v>
      </c>
      <c r="O11" s="21">
        <f>I11/H11</f>
        <v>0.5714285714285714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24</v>
      </c>
      <c r="B12" s="12">
        <v>2</v>
      </c>
      <c r="C12" s="13"/>
      <c r="D12" s="12"/>
      <c r="E12" s="12"/>
      <c r="F12" s="12">
        <v>65</v>
      </c>
      <c r="G12" s="37">
        <v>0.6694444444444444</v>
      </c>
      <c r="H12" s="24">
        <f t="shared" si="1"/>
        <v>140</v>
      </c>
      <c r="I12" s="13">
        <f t="shared" si="2"/>
        <v>65</v>
      </c>
      <c r="J12" s="13"/>
      <c r="K12" s="32">
        <v>3</v>
      </c>
      <c r="L12" s="15">
        <f t="shared" si="3"/>
        <v>65</v>
      </c>
      <c r="M12" t="str">
        <f t="shared" si="4"/>
        <v>chyba</v>
      </c>
      <c r="O12" s="21">
        <f t="shared" si="5"/>
        <v>0.4642857142857143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7</v>
      </c>
      <c r="B13" s="12" t="s">
        <v>30</v>
      </c>
      <c r="C13" s="13"/>
      <c r="D13" s="12"/>
      <c r="E13" s="12"/>
      <c r="F13" s="12">
        <v>65</v>
      </c>
      <c r="G13" s="37">
        <v>0.6715277777777778</v>
      </c>
      <c r="H13" s="24">
        <f t="shared" si="1"/>
        <v>140</v>
      </c>
      <c r="I13" s="13">
        <f t="shared" si="2"/>
        <v>65</v>
      </c>
      <c r="J13" s="13"/>
      <c r="K13" s="32">
        <v>3</v>
      </c>
      <c r="L13" s="15">
        <f t="shared" si="3"/>
        <v>65</v>
      </c>
      <c r="M13" t="str">
        <f t="shared" si="4"/>
        <v>chyba</v>
      </c>
      <c r="O13" s="21">
        <f t="shared" si="5"/>
        <v>0.4642857142857143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18</v>
      </c>
      <c r="B14" s="12">
        <v>2</v>
      </c>
      <c r="C14" s="13"/>
      <c r="D14" s="12"/>
      <c r="E14" s="12"/>
      <c r="F14" s="12">
        <v>60</v>
      </c>
      <c r="G14" s="37">
        <v>0.6722222222222223</v>
      </c>
      <c r="H14" s="24">
        <f t="shared" si="1"/>
        <v>140</v>
      </c>
      <c r="I14" s="13">
        <f t="shared" si="2"/>
        <v>60</v>
      </c>
      <c r="J14" s="13"/>
      <c r="K14" s="32">
        <v>1</v>
      </c>
      <c r="L14" s="15">
        <f t="shared" si="3"/>
        <v>60</v>
      </c>
      <c r="M14" t="str">
        <f t="shared" si="4"/>
        <v>chyba</v>
      </c>
      <c r="O14" s="21">
        <f t="shared" si="5"/>
        <v>0.42857142857142855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24</v>
      </c>
      <c r="B15" s="12">
        <v>15</v>
      </c>
      <c r="C15" s="13"/>
      <c r="D15" s="12"/>
      <c r="E15" s="12"/>
      <c r="F15" s="12">
        <v>50</v>
      </c>
      <c r="G15" s="37">
        <v>0.6722222222222223</v>
      </c>
      <c r="H15" s="24">
        <f t="shared" si="1"/>
        <v>140</v>
      </c>
      <c r="I15" s="13">
        <f t="shared" si="2"/>
        <v>50</v>
      </c>
      <c r="J15" s="13"/>
      <c r="K15" s="32">
        <v>-1</v>
      </c>
      <c r="L15" s="15">
        <f t="shared" si="3"/>
        <v>50</v>
      </c>
      <c r="M15" t="str">
        <f t="shared" si="4"/>
        <v>chyba</v>
      </c>
      <c r="O15" s="21">
        <f t="shared" si="5"/>
        <v>0.35714285714285715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6</v>
      </c>
      <c r="B16" s="12">
        <v>1</v>
      </c>
      <c r="C16" s="13"/>
      <c r="D16" s="12"/>
      <c r="E16" s="12"/>
      <c r="F16" s="12">
        <v>35</v>
      </c>
      <c r="G16" s="37">
        <v>0.6743055555555556</v>
      </c>
      <c r="H16" s="24">
        <f t="shared" si="1"/>
        <v>70</v>
      </c>
      <c r="I16" s="13">
        <f t="shared" si="2"/>
        <v>35</v>
      </c>
      <c r="J16" s="13"/>
      <c r="K16" s="32">
        <v>0</v>
      </c>
      <c r="L16" s="15">
        <f t="shared" si="3"/>
        <v>35</v>
      </c>
      <c r="M16" t="str">
        <f t="shared" si="4"/>
        <v>chyba</v>
      </c>
      <c r="O16" s="21">
        <f t="shared" si="5"/>
        <v>0.5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18</v>
      </c>
      <c r="B17" s="12">
        <v>2</v>
      </c>
      <c r="C17" s="13"/>
      <c r="D17" s="12"/>
      <c r="E17" s="12"/>
      <c r="F17" s="12">
        <v>85</v>
      </c>
      <c r="G17" s="37">
        <v>0.6777777777777778</v>
      </c>
      <c r="H17" s="24">
        <f t="shared" si="1"/>
        <v>140</v>
      </c>
      <c r="I17" s="13">
        <f t="shared" si="2"/>
        <v>85</v>
      </c>
      <c r="J17" s="13"/>
      <c r="K17" s="32">
        <v>1</v>
      </c>
      <c r="L17" s="15">
        <f t="shared" si="3"/>
        <v>85</v>
      </c>
      <c r="M17" t="str">
        <f t="shared" si="4"/>
        <v>chyba</v>
      </c>
      <c r="O17" s="21">
        <f t="shared" si="5"/>
        <v>0.6071428571428571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7</v>
      </c>
      <c r="B18" s="12">
        <v>2</v>
      </c>
      <c r="C18" s="13"/>
      <c r="D18" s="12"/>
      <c r="E18" s="12"/>
      <c r="F18" s="12">
        <v>80</v>
      </c>
      <c r="G18" s="37">
        <v>0.6777777777777778</v>
      </c>
      <c r="H18" s="24">
        <f t="shared" si="1"/>
        <v>140</v>
      </c>
      <c r="I18" s="13">
        <f t="shared" si="2"/>
        <v>80</v>
      </c>
      <c r="J18" s="13"/>
      <c r="K18" s="32">
        <v>4</v>
      </c>
      <c r="L18" s="15">
        <f t="shared" si="3"/>
        <v>80</v>
      </c>
      <c r="M18" t="str">
        <f t="shared" si="4"/>
        <v>chyba</v>
      </c>
      <c r="O18" s="21">
        <f t="shared" si="5"/>
        <v>0.5714285714285714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6</v>
      </c>
      <c r="B19" s="12">
        <v>1</v>
      </c>
      <c r="C19" s="13"/>
      <c r="D19" s="12"/>
      <c r="E19" s="12"/>
      <c r="F19" s="12">
        <v>45</v>
      </c>
      <c r="G19" s="37">
        <v>0.6798611111111111</v>
      </c>
      <c r="H19" s="24">
        <f t="shared" si="1"/>
        <v>70</v>
      </c>
      <c r="I19" s="13">
        <f t="shared" si="2"/>
        <v>45</v>
      </c>
      <c r="J19" s="13"/>
      <c r="K19" s="32">
        <v>0</v>
      </c>
      <c r="L19" s="15">
        <f t="shared" si="3"/>
        <v>45</v>
      </c>
      <c r="M19" t="str">
        <f t="shared" si="4"/>
        <v>chyba</v>
      </c>
      <c r="O19" s="21">
        <f t="shared" si="5"/>
        <v>0.6428571428571429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24</v>
      </c>
      <c r="B20" s="12">
        <v>15</v>
      </c>
      <c r="C20" s="13"/>
      <c r="D20" s="12"/>
      <c r="E20" s="12"/>
      <c r="F20" s="12">
        <v>65</v>
      </c>
      <c r="G20" s="37">
        <v>0.6805555555555556</v>
      </c>
      <c r="H20" s="24">
        <f t="shared" si="1"/>
        <v>140</v>
      </c>
      <c r="I20" s="13">
        <f t="shared" si="2"/>
        <v>65</v>
      </c>
      <c r="J20" s="13"/>
      <c r="K20" s="32">
        <v>3</v>
      </c>
      <c r="L20" s="15">
        <f t="shared" si="3"/>
        <v>65</v>
      </c>
      <c r="M20" t="str">
        <f t="shared" si="4"/>
        <v>chyba</v>
      </c>
      <c r="O20" s="21">
        <f t="shared" si="5"/>
        <v>0.4642857142857143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7</v>
      </c>
      <c r="B21" s="12">
        <v>15</v>
      </c>
      <c r="C21" s="13"/>
      <c r="D21" s="12"/>
      <c r="E21" s="12"/>
      <c r="F21" s="12">
        <v>70</v>
      </c>
      <c r="G21" s="37">
        <v>0.6819444444444445</v>
      </c>
      <c r="H21" s="24">
        <f t="shared" si="1"/>
        <v>140</v>
      </c>
      <c r="I21" s="13">
        <f t="shared" si="2"/>
        <v>70</v>
      </c>
      <c r="J21" s="13"/>
      <c r="K21" s="32">
        <v>2</v>
      </c>
      <c r="L21" s="15">
        <f t="shared" si="3"/>
        <v>70</v>
      </c>
      <c r="M21" t="str">
        <f t="shared" si="4"/>
        <v>chyba</v>
      </c>
      <c r="O21" s="21">
        <f t="shared" si="5"/>
        <v>0.5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18</v>
      </c>
      <c r="B22" s="12">
        <v>15</v>
      </c>
      <c r="C22" s="13"/>
      <c r="D22" s="12"/>
      <c r="E22" s="12"/>
      <c r="F22" s="12">
        <v>70</v>
      </c>
      <c r="G22" s="37">
        <v>0.6833333333333333</v>
      </c>
      <c r="H22" s="24">
        <f t="shared" si="1"/>
        <v>140</v>
      </c>
      <c r="I22" s="13">
        <f t="shared" si="2"/>
        <v>70</v>
      </c>
      <c r="J22" s="13"/>
      <c r="K22" s="32">
        <v>1</v>
      </c>
      <c r="L22" s="15">
        <f t="shared" si="3"/>
        <v>70</v>
      </c>
      <c r="M22" t="str">
        <f t="shared" si="4"/>
        <v>chyba</v>
      </c>
      <c r="O22" s="21">
        <f t="shared" si="5"/>
        <v>0.5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24</v>
      </c>
      <c r="B23" s="12">
        <v>15</v>
      </c>
      <c r="C23" s="13"/>
      <c r="D23" s="12"/>
      <c r="E23" s="12"/>
      <c r="F23" s="12">
        <v>45</v>
      </c>
      <c r="G23" s="37">
        <v>0.6847222222222222</v>
      </c>
      <c r="H23" s="24">
        <f t="shared" si="1"/>
        <v>140</v>
      </c>
      <c r="I23" s="13">
        <f t="shared" si="2"/>
        <v>45</v>
      </c>
      <c r="J23" s="13"/>
      <c r="K23" s="32">
        <v>1</v>
      </c>
      <c r="L23" s="15">
        <f t="shared" si="3"/>
        <v>45</v>
      </c>
      <c r="M23" t="str">
        <f t="shared" si="4"/>
        <v>chyba</v>
      </c>
      <c r="O23" s="21">
        <f t="shared" si="5"/>
        <v>0.32142857142857145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6</v>
      </c>
      <c r="B24" s="12">
        <v>1</v>
      </c>
      <c r="C24" s="13"/>
      <c r="D24" s="12"/>
      <c r="E24" s="12"/>
      <c r="F24" s="12">
        <v>65</v>
      </c>
      <c r="G24" s="37">
        <v>0.6868055555555554</v>
      </c>
      <c r="H24" s="24">
        <f t="shared" si="1"/>
        <v>70</v>
      </c>
      <c r="I24" s="13">
        <f t="shared" si="2"/>
        <v>65</v>
      </c>
      <c r="J24" s="13"/>
      <c r="K24" s="32">
        <v>2</v>
      </c>
      <c r="L24" s="15">
        <f t="shared" si="3"/>
        <v>65</v>
      </c>
      <c r="M24" t="str">
        <f t="shared" si="4"/>
        <v>chyba</v>
      </c>
      <c r="O24" s="21">
        <f t="shared" si="5"/>
        <v>0.9285714285714286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7</v>
      </c>
      <c r="B25" s="12">
        <v>2</v>
      </c>
      <c r="C25" s="13"/>
      <c r="D25" s="12"/>
      <c r="E25" s="12"/>
      <c r="F25" s="12">
        <v>60</v>
      </c>
      <c r="G25" s="37">
        <v>0.6875</v>
      </c>
      <c r="H25" s="24">
        <f t="shared" si="1"/>
        <v>140</v>
      </c>
      <c r="I25" s="13">
        <f t="shared" si="2"/>
        <v>60</v>
      </c>
      <c r="J25" s="13"/>
      <c r="K25" s="32">
        <v>2</v>
      </c>
      <c r="L25" s="15">
        <f t="shared" si="3"/>
        <v>60</v>
      </c>
      <c r="M25" t="str">
        <f t="shared" si="4"/>
        <v>chyba</v>
      </c>
      <c r="O25" s="21">
        <f t="shared" si="5"/>
        <v>0.42857142857142855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5" ht="14.25">
      <c r="A26" s="12">
        <v>18</v>
      </c>
      <c r="B26" s="12">
        <v>15</v>
      </c>
      <c r="C26" s="13"/>
      <c r="D26" s="12"/>
      <c r="E26" s="12"/>
      <c r="F26" s="12">
        <v>90</v>
      </c>
      <c r="G26" s="37">
        <v>0.6902777777777778</v>
      </c>
      <c r="H26" s="24">
        <f t="shared" si="1"/>
        <v>140</v>
      </c>
      <c r="I26" s="13">
        <f t="shared" si="2"/>
        <v>90</v>
      </c>
      <c r="J26" s="13"/>
      <c r="K26" s="32">
        <v>3</v>
      </c>
      <c r="L26" s="15">
        <f t="shared" si="3"/>
        <v>90</v>
      </c>
      <c r="M26" t="str">
        <f t="shared" si="4"/>
        <v>chyba</v>
      </c>
      <c r="O26" s="21">
        <f t="shared" si="5"/>
        <v>0.6428571428571429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spans="1:45" ht="14.25">
      <c r="A27" s="12">
        <v>24</v>
      </c>
      <c r="B27" s="12">
        <v>2</v>
      </c>
      <c r="C27" s="13"/>
      <c r="D27" s="12"/>
      <c r="E27" s="12"/>
      <c r="F27" s="12">
        <v>55</v>
      </c>
      <c r="G27" s="37">
        <v>0.6909722222222222</v>
      </c>
      <c r="H27" s="24">
        <f t="shared" si="1"/>
        <v>140</v>
      </c>
      <c r="I27" s="13">
        <f t="shared" si="2"/>
        <v>55</v>
      </c>
      <c r="J27" s="13"/>
      <c r="K27" s="32">
        <v>2</v>
      </c>
      <c r="L27" s="15">
        <f t="shared" si="3"/>
        <v>55</v>
      </c>
      <c r="M27" t="str">
        <f t="shared" si="4"/>
        <v>chyba</v>
      </c>
      <c r="O27" s="21">
        <f t="shared" si="5"/>
        <v>0.39285714285714285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spans="1:45" ht="14.25">
      <c r="A28" s="12">
        <v>6</v>
      </c>
      <c r="B28" s="12">
        <v>1</v>
      </c>
      <c r="C28" s="13"/>
      <c r="D28" s="12"/>
      <c r="E28" s="12"/>
      <c r="F28" s="12">
        <v>35</v>
      </c>
      <c r="G28" s="37">
        <v>0.6916666666666667</v>
      </c>
      <c r="H28" s="24">
        <f t="shared" si="1"/>
        <v>70</v>
      </c>
      <c r="I28" s="13">
        <f t="shared" si="2"/>
        <v>35</v>
      </c>
      <c r="J28" s="13"/>
      <c r="K28" s="32">
        <v>1</v>
      </c>
      <c r="L28" s="15">
        <f t="shared" si="3"/>
        <v>35</v>
      </c>
      <c r="M28" t="str">
        <f t="shared" si="4"/>
        <v>chyba</v>
      </c>
      <c r="O28" s="21">
        <f t="shared" si="5"/>
        <v>0.5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7</v>
      </c>
      <c r="B29" s="12">
        <v>15</v>
      </c>
      <c r="C29" s="13"/>
      <c r="D29" s="12"/>
      <c r="E29" s="12"/>
      <c r="F29" s="12">
        <v>80</v>
      </c>
      <c r="G29" s="37">
        <v>0.69375</v>
      </c>
      <c r="H29" s="24">
        <f t="shared" si="1"/>
        <v>140</v>
      </c>
      <c r="I29" s="13">
        <f t="shared" si="2"/>
        <v>80</v>
      </c>
      <c r="J29" s="13"/>
      <c r="K29" s="32">
        <v>3</v>
      </c>
      <c r="L29" s="15">
        <f t="shared" si="3"/>
        <v>80</v>
      </c>
      <c r="M29" t="str">
        <f t="shared" si="4"/>
        <v>chyba</v>
      </c>
      <c r="O29" s="21">
        <f t="shared" si="5"/>
        <v>0.5714285714285714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18</v>
      </c>
      <c r="B30" s="12">
        <v>2</v>
      </c>
      <c r="C30" s="13"/>
      <c r="D30" s="12"/>
      <c r="E30" s="12"/>
      <c r="F30" s="12">
        <v>65</v>
      </c>
      <c r="G30" s="37">
        <v>0.6944444444444444</v>
      </c>
      <c r="H30" s="24">
        <f t="shared" si="1"/>
        <v>140</v>
      </c>
      <c r="I30" s="13">
        <f t="shared" si="2"/>
        <v>65</v>
      </c>
      <c r="J30" s="13"/>
      <c r="K30" s="32">
        <v>1</v>
      </c>
      <c r="L30" s="15">
        <f t="shared" si="3"/>
        <v>65</v>
      </c>
      <c r="M30" t="str">
        <f t="shared" si="4"/>
        <v>chyba</v>
      </c>
      <c r="O30" s="21">
        <f t="shared" si="5"/>
        <v>0.4642857142857143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24</v>
      </c>
      <c r="B31" s="12">
        <v>2</v>
      </c>
      <c r="C31" s="13"/>
      <c r="D31" s="12"/>
      <c r="E31" s="12"/>
      <c r="F31" s="12">
        <v>85</v>
      </c>
      <c r="G31" s="37">
        <v>0.6972222222222222</v>
      </c>
      <c r="H31" s="24">
        <f t="shared" si="1"/>
        <v>140</v>
      </c>
      <c r="I31" s="13">
        <f t="shared" si="2"/>
        <v>85</v>
      </c>
      <c r="J31" s="13"/>
      <c r="K31" s="32">
        <v>3</v>
      </c>
      <c r="L31" s="15">
        <f t="shared" si="3"/>
        <v>85</v>
      </c>
      <c r="M31" t="str">
        <f t="shared" si="4"/>
        <v>chyba</v>
      </c>
      <c r="O31" s="21">
        <f t="shared" si="5"/>
        <v>0.6071428571428571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6</v>
      </c>
      <c r="B32" s="12">
        <v>1</v>
      </c>
      <c r="C32" s="13"/>
      <c r="D32" s="12"/>
      <c r="E32" s="12"/>
      <c r="F32" s="12">
        <v>40</v>
      </c>
      <c r="G32" s="37">
        <v>0.6979166666666667</v>
      </c>
      <c r="H32" s="24">
        <f t="shared" si="1"/>
        <v>70</v>
      </c>
      <c r="I32" s="13">
        <f t="shared" si="2"/>
        <v>40</v>
      </c>
      <c r="J32" s="13"/>
      <c r="K32" s="32">
        <v>2</v>
      </c>
      <c r="L32" s="15">
        <f t="shared" si="3"/>
        <v>40</v>
      </c>
      <c r="M32" t="str">
        <f t="shared" si="4"/>
        <v>chyba</v>
      </c>
      <c r="O32" s="21">
        <f t="shared" si="5"/>
        <v>0.5714285714285714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7</v>
      </c>
      <c r="B33" s="12">
        <v>2</v>
      </c>
      <c r="C33" s="13"/>
      <c r="D33" s="12"/>
      <c r="E33" s="12"/>
      <c r="F33" s="12">
        <v>75</v>
      </c>
      <c r="G33" s="37">
        <v>0.6986111111111111</v>
      </c>
      <c r="H33" s="24">
        <f t="shared" si="1"/>
        <v>140</v>
      </c>
      <c r="I33" s="13">
        <f t="shared" si="2"/>
        <v>75</v>
      </c>
      <c r="J33" s="13"/>
      <c r="K33" s="32">
        <v>2</v>
      </c>
      <c r="L33" s="15">
        <f t="shared" si="3"/>
        <v>75</v>
      </c>
      <c r="M33" t="str">
        <f t="shared" si="4"/>
        <v>chyba</v>
      </c>
      <c r="O33" s="21">
        <f t="shared" si="5"/>
        <v>0.5357142857142857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24</v>
      </c>
      <c r="B34" s="12">
        <v>15</v>
      </c>
      <c r="C34" s="13"/>
      <c r="D34" s="12"/>
      <c r="E34" s="12"/>
      <c r="F34" s="12">
        <v>65</v>
      </c>
      <c r="G34" s="37">
        <v>0.7006944444444444</v>
      </c>
      <c r="H34" s="24">
        <f t="shared" si="1"/>
        <v>140</v>
      </c>
      <c r="I34" s="13">
        <f t="shared" si="2"/>
        <v>65</v>
      </c>
      <c r="J34" s="13"/>
      <c r="K34" s="32">
        <v>0</v>
      </c>
      <c r="L34" s="15">
        <f t="shared" si="3"/>
        <v>65</v>
      </c>
      <c r="M34" t="str">
        <f t="shared" si="4"/>
        <v>chyba</v>
      </c>
      <c r="O34" s="21">
        <f t="shared" si="5"/>
        <v>0.4642857142857143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18</v>
      </c>
      <c r="B35" s="12">
        <v>15</v>
      </c>
      <c r="C35" s="13"/>
      <c r="D35" s="12"/>
      <c r="E35" s="12"/>
      <c r="F35" s="12">
        <v>85</v>
      </c>
      <c r="G35" s="37">
        <v>0.7027777777777778</v>
      </c>
      <c r="H35" s="24">
        <f t="shared" si="1"/>
        <v>140</v>
      </c>
      <c r="I35" s="13">
        <f t="shared" si="2"/>
        <v>85</v>
      </c>
      <c r="J35" s="13"/>
      <c r="K35" s="32">
        <v>5</v>
      </c>
      <c r="L35" s="15">
        <f t="shared" si="3"/>
        <v>85</v>
      </c>
      <c r="M35" t="str">
        <f t="shared" si="4"/>
        <v>chyba</v>
      </c>
      <c r="O35" s="21">
        <f t="shared" si="5"/>
        <v>0.6071428571428571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6</v>
      </c>
      <c r="B36" s="12">
        <v>1</v>
      </c>
      <c r="C36" s="13"/>
      <c r="D36" s="12"/>
      <c r="E36" s="12"/>
      <c r="F36" s="12">
        <v>30</v>
      </c>
      <c r="G36" s="37">
        <v>0.7027777777777778</v>
      </c>
      <c r="H36" s="24">
        <f t="shared" si="1"/>
        <v>70</v>
      </c>
      <c r="I36" s="13">
        <f t="shared" si="2"/>
        <v>30</v>
      </c>
      <c r="J36" s="13"/>
      <c r="K36" s="32">
        <v>1</v>
      </c>
      <c r="L36" s="15">
        <f t="shared" si="3"/>
        <v>30</v>
      </c>
      <c r="M36" t="str">
        <f t="shared" si="4"/>
        <v>chyba</v>
      </c>
      <c r="O36" s="21">
        <f t="shared" si="5"/>
        <v>0.42857142857142855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7</v>
      </c>
      <c r="B37" s="12">
        <v>15</v>
      </c>
      <c r="C37" s="13"/>
      <c r="D37" s="12"/>
      <c r="E37" s="12"/>
      <c r="F37" s="12">
        <v>70</v>
      </c>
      <c r="G37" s="37">
        <v>0.7055555555555556</v>
      </c>
      <c r="H37" s="24">
        <f t="shared" si="1"/>
        <v>140</v>
      </c>
      <c r="I37" s="13">
        <f t="shared" si="2"/>
        <v>70</v>
      </c>
      <c r="J37" s="13"/>
      <c r="K37" s="32">
        <v>4</v>
      </c>
      <c r="L37" s="15">
        <f t="shared" si="3"/>
        <v>70</v>
      </c>
      <c r="M37" t="str">
        <f t="shared" si="4"/>
        <v>chyba</v>
      </c>
      <c r="O37" s="21">
        <f t="shared" si="5"/>
        <v>0.5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18</v>
      </c>
      <c r="B38" s="12">
        <v>2</v>
      </c>
      <c r="C38" s="13"/>
      <c r="D38" s="12"/>
      <c r="E38" s="12"/>
      <c r="F38" s="12">
        <v>70</v>
      </c>
      <c r="G38" s="37">
        <v>0.7055555555555556</v>
      </c>
      <c r="H38" s="24">
        <f t="shared" si="1"/>
        <v>140</v>
      </c>
      <c r="I38" s="13">
        <f t="shared" si="2"/>
        <v>70</v>
      </c>
      <c r="J38" s="13"/>
      <c r="K38" s="32">
        <v>1</v>
      </c>
      <c r="L38" s="15">
        <f t="shared" si="3"/>
        <v>70</v>
      </c>
      <c r="M38" t="str">
        <f t="shared" si="4"/>
        <v>chyba</v>
      </c>
      <c r="O38" s="21">
        <f t="shared" si="5"/>
        <v>0.5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24</v>
      </c>
      <c r="B39" s="12">
        <v>2</v>
      </c>
      <c r="C39" s="13"/>
      <c r="D39" s="12"/>
      <c r="E39" s="12"/>
      <c r="F39" s="12">
        <v>70</v>
      </c>
      <c r="G39" s="37">
        <v>0.7069444444444445</v>
      </c>
      <c r="H39" s="24">
        <f t="shared" si="1"/>
        <v>140</v>
      </c>
      <c r="I39" s="13">
        <f t="shared" si="2"/>
        <v>70</v>
      </c>
      <c r="J39" s="13"/>
      <c r="K39" s="32">
        <v>1</v>
      </c>
      <c r="L39" s="15">
        <f t="shared" si="3"/>
        <v>70</v>
      </c>
      <c r="M39" t="str">
        <f t="shared" si="4"/>
        <v>chyba</v>
      </c>
      <c r="O39" s="21">
        <f t="shared" si="5"/>
        <v>0.5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6</v>
      </c>
      <c r="B40" s="12">
        <v>1</v>
      </c>
      <c r="C40" s="13"/>
      <c r="D40" s="12"/>
      <c r="E40" s="12"/>
      <c r="F40" s="12">
        <v>50</v>
      </c>
      <c r="G40" s="37">
        <v>0.7083333333333334</v>
      </c>
      <c r="H40" s="24">
        <f t="shared" si="1"/>
        <v>70</v>
      </c>
      <c r="I40" s="13">
        <f t="shared" si="2"/>
        <v>50</v>
      </c>
      <c r="J40" s="13"/>
      <c r="K40" s="32">
        <v>1</v>
      </c>
      <c r="L40" s="15">
        <f t="shared" si="3"/>
        <v>50</v>
      </c>
      <c r="M40" t="str">
        <f t="shared" si="4"/>
        <v>chyba</v>
      </c>
      <c r="O40" s="21">
        <f t="shared" si="5"/>
        <v>0.7142857142857143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18</v>
      </c>
      <c r="B41" s="12">
        <v>2</v>
      </c>
      <c r="C41" s="13"/>
      <c r="D41" s="12"/>
      <c r="E41" s="12"/>
      <c r="F41" s="12">
        <v>75</v>
      </c>
      <c r="G41" s="37">
        <v>0.7097222222222221</v>
      </c>
      <c r="H41" s="24">
        <f t="shared" si="1"/>
        <v>140</v>
      </c>
      <c r="I41" s="13">
        <f t="shared" si="2"/>
        <v>75</v>
      </c>
      <c r="J41" s="13"/>
      <c r="K41" s="32">
        <v>-1</v>
      </c>
      <c r="L41" s="15">
        <f t="shared" si="3"/>
        <v>75</v>
      </c>
      <c r="M41" t="str">
        <f t="shared" si="4"/>
        <v>chyba</v>
      </c>
      <c r="O41" s="21">
        <f t="shared" si="5"/>
        <v>0.5357142857142857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>
        <v>7</v>
      </c>
      <c r="B42" s="12">
        <v>2</v>
      </c>
      <c r="C42" s="13"/>
      <c r="D42" s="12"/>
      <c r="E42" s="12"/>
      <c r="F42" s="12">
        <v>65</v>
      </c>
      <c r="G42" s="37">
        <v>0.7097222222222221</v>
      </c>
      <c r="H42" s="24">
        <f t="shared" si="1"/>
        <v>140</v>
      </c>
      <c r="I42" s="13">
        <f t="shared" si="2"/>
        <v>65</v>
      </c>
      <c r="J42" s="13"/>
      <c r="K42" s="32">
        <v>2</v>
      </c>
      <c r="L42" s="15">
        <f t="shared" si="3"/>
        <v>65</v>
      </c>
      <c r="M42" t="str">
        <f t="shared" si="4"/>
        <v>chyba</v>
      </c>
      <c r="O42" s="21">
        <f t="shared" si="5"/>
        <v>0.4642857142857143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24</v>
      </c>
      <c r="B43" s="12">
        <v>15</v>
      </c>
      <c r="C43" s="13"/>
      <c r="D43" s="12"/>
      <c r="E43" s="12"/>
      <c r="F43" s="12">
        <v>65</v>
      </c>
      <c r="G43" s="37">
        <v>0.7118055555555556</v>
      </c>
      <c r="H43" s="24">
        <f t="shared" si="1"/>
        <v>140</v>
      </c>
      <c r="I43" s="13">
        <f t="shared" si="2"/>
        <v>65</v>
      </c>
      <c r="J43" s="13"/>
      <c r="K43" s="32">
        <v>0</v>
      </c>
      <c r="L43" s="15">
        <f t="shared" si="3"/>
        <v>65</v>
      </c>
      <c r="M43" t="str">
        <f t="shared" si="4"/>
        <v>chyba</v>
      </c>
      <c r="O43" s="21">
        <f t="shared" si="5"/>
        <v>0.4642857142857143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6</v>
      </c>
      <c r="B44" s="12" t="s">
        <v>29</v>
      </c>
      <c r="C44" s="13"/>
      <c r="D44" s="12"/>
      <c r="E44" s="12"/>
      <c r="F44" s="12">
        <v>60</v>
      </c>
      <c r="G44" s="37">
        <v>0.7138888888888889</v>
      </c>
      <c r="H44" s="24">
        <f t="shared" si="1"/>
        <v>70</v>
      </c>
      <c r="I44" s="13">
        <f t="shared" si="2"/>
        <v>60</v>
      </c>
      <c r="J44" s="13"/>
      <c r="K44" s="32">
        <v>1</v>
      </c>
      <c r="L44" s="15">
        <f t="shared" si="3"/>
        <v>60</v>
      </c>
      <c r="M44" t="str">
        <f t="shared" si="4"/>
        <v>chyba</v>
      </c>
      <c r="O44" s="21">
        <f t="shared" si="5"/>
        <v>0.8571428571428571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7</v>
      </c>
      <c r="B45" s="12">
        <v>2</v>
      </c>
      <c r="C45" s="13"/>
      <c r="D45" s="12"/>
      <c r="E45" s="12"/>
      <c r="F45" s="12">
        <v>75</v>
      </c>
      <c r="G45" s="37">
        <v>0.7145833333333333</v>
      </c>
      <c r="H45" s="24">
        <f t="shared" si="1"/>
        <v>140</v>
      </c>
      <c r="I45" s="13">
        <f t="shared" si="2"/>
        <v>75</v>
      </c>
      <c r="J45" s="13"/>
      <c r="K45" s="32">
        <v>1</v>
      </c>
      <c r="L45" s="15">
        <f t="shared" si="3"/>
        <v>75</v>
      </c>
      <c r="M45" t="str">
        <f t="shared" si="4"/>
        <v>chyba</v>
      </c>
      <c r="O45" s="21">
        <f t="shared" si="5"/>
        <v>0.5357142857142857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5" ht="14.25">
      <c r="A46" s="12">
        <v>24</v>
      </c>
      <c r="B46" s="12">
        <v>2</v>
      </c>
      <c r="C46" s="13"/>
      <c r="D46" s="12"/>
      <c r="E46" s="12"/>
      <c r="F46" s="12">
        <v>85</v>
      </c>
      <c r="G46" s="37">
        <v>0.7159722222222222</v>
      </c>
      <c r="H46" s="24">
        <f t="shared" si="1"/>
        <v>140</v>
      </c>
      <c r="I46" s="13">
        <f t="shared" si="2"/>
        <v>85</v>
      </c>
      <c r="J46" s="13"/>
      <c r="K46" s="32">
        <v>-2</v>
      </c>
      <c r="L46" s="15">
        <f t="shared" si="3"/>
        <v>85</v>
      </c>
      <c r="M46" t="str">
        <f t="shared" si="4"/>
        <v>chyba</v>
      </c>
      <c r="O46" s="21">
        <f t="shared" si="5"/>
        <v>0.6071428571428571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spans="1:45" ht="14.25">
      <c r="A47" s="12">
        <v>18</v>
      </c>
      <c r="B47" s="12">
        <v>15</v>
      </c>
      <c r="C47" s="13"/>
      <c r="D47" s="12"/>
      <c r="E47" s="12"/>
      <c r="F47" s="12">
        <v>80</v>
      </c>
      <c r="G47" s="37">
        <v>0.7173611111111111</v>
      </c>
      <c r="H47" s="24">
        <f t="shared" si="1"/>
        <v>140</v>
      </c>
      <c r="I47" s="13">
        <f t="shared" si="2"/>
        <v>80</v>
      </c>
      <c r="J47" s="13"/>
      <c r="K47" s="32">
        <v>2</v>
      </c>
      <c r="L47" s="15">
        <f t="shared" si="3"/>
        <v>80</v>
      </c>
      <c r="M47" t="str">
        <f t="shared" si="4"/>
        <v>chyba</v>
      </c>
      <c r="O47" s="21">
        <f t="shared" si="5"/>
        <v>0.5714285714285714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spans="1:45" ht="14.25">
      <c r="A48" s="12">
        <v>6</v>
      </c>
      <c r="B48" s="12">
        <v>1</v>
      </c>
      <c r="C48" s="13"/>
      <c r="D48" s="12"/>
      <c r="E48" s="12"/>
      <c r="F48" s="12">
        <v>80</v>
      </c>
      <c r="G48" s="37">
        <v>0.7201388888888889</v>
      </c>
      <c r="H48" s="24">
        <f t="shared" si="1"/>
        <v>70</v>
      </c>
      <c r="I48" s="13">
        <f t="shared" si="2"/>
        <v>80</v>
      </c>
      <c r="J48" s="13"/>
      <c r="K48" s="32">
        <v>2</v>
      </c>
      <c r="L48" s="15">
        <f t="shared" si="3"/>
        <v>80</v>
      </c>
      <c r="M48" t="str">
        <f t="shared" si="4"/>
        <v>chyba</v>
      </c>
      <c r="O48" s="21">
        <f t="shared" si="5"/>
        <v>1.1428571428571428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7</v>
      </c>
      <c r="B49" s="12">
        <v>2</v>
      </c>
      <c r="C49" s="13"/>
      <c r="D49" s="12"/>
      <c r="E49" s="12"/>
      <c r="F49" s="12">
        <v>105</v>
      </c>
      <c r="G49" s="37">
        <v>0.7222222222222222</v>
      </c>
      <c r="H49" s="24">
        <f t="shared" si="1"/>
        <v>140</v>
      </c>
      <c r="I49" s="13">
        <f t="shared" si="2"/>
        <v>105</v>
      </c>
      <c r="J49" s="13"/>
      <c r="K49" s="32">
        <v>4</v>
      </c>
      <c r="L49" s="15">
        <f t="shared" si="3"/>
        <v>105</v>
      </c>
      <c r="M49" t="str">
        <f t="shared" si="4"/>
        <v>chyba</v>
      </c>
      <c r="O49" s="21">
        <f t="shared" si="5"/>
        <v>0.75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>
        <v>18</v>
      </c>
      <c r="B50" s="12">
        <v>15</v>
      </c>
      <c r="C50" s="13"/>
      <c r="D50" s="12"/>
      <c r="E50" s="12"/>
      <c r="F50" s="12">
        <v>105</v>
      </c>
      <c r="G50" s="37">
        <v>0.7229166666666667</v>
      </c>
      <c r="H50" s="24">
        <f t="shared" si="1"/>
        <v>140</v>
      </c>
      <c r="I50" s="13">
        <f t="shared" si="2"/>
        <v>105</v>
      </c>
      <c r="J50" s="13"/>
      <c r="K50" s="32">
        <v>2</v>
      </c>
      <c r="L50" s="15">
        <f t="shared" si="3"/>
        <v>105</v>
      </c>
      <c r="M50" t="str">
        <f t="shared" si="4"/>
        <v>chyba</v>
      </c>
      <c r="O50" s="21">
        <f t="shared" si="5"/>
        <v>0.75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6</v>
      </c>
      <c r="B51" s="12">
        <v>1</v>
      </c>
      <c r="C51" s="13"/>
      <c r="D51" s="12"/>
      <c r="E51" s="12"/>
      <c r="F51" s="12">
        <v>60</v>
      </c>
      <c r="G51" s="37">
        <v>0.725</v>
      </c>
      <c r="H51" s="24">
        <f t="shared" si="1"/>
        <v>70</v>
      </c>
      <c r="I51" s="13">
        <f t="shared" si="2"/>
        <v>60</v>
      </c>
      <c r="J51" s="13"/>
      <c r="K51" s="32">
        <v>1</v>
      </c>
      <c r="L51" s="15">
        <f t="shared" si="3"/>
        <v>60</v>
      </c>
      <c r="M51" t="str">
        <f t="shared" si="4"/>
        <v>chyba</v>
      </c>
      <c r="O51" s="21">
        <f t="shared" si="5"/>
        <v>0.8571428571428571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24</v>
      </c>
      <c r="B52" s="12">
        <v>2</v>
      </c>
      <c r="C52" s="13"/>
      <c r="D52" s="12"/>
      <c r="E52" s="12"/>
      <c r="F52" s="12">
        <v>90</v>
      </c>
      <c r="G52" s="37">
        <v>0.7256944444444444</v>
      </c>
      <c r="H52" s="24">
        <f t="shared" si="1"/>
        <v>140</v>
      </c>
      <c r="I52" s="13">
        <f t="shared" si="2"/>
        <v>90</v>
      </c>
      <c r="J52" s="13"/>
      <c r="K52" s="32">
        <v>4</v>
      </c>
      <c r="L52" s="15">
        <f t="shared" si="3"/>
        <v>90</v>
      </c>
      <c r="M52" t="str">
        <f t="shared" si="4"/>
        <v>chyba</v>
      </c>
      <c r="O52" s="21">
        <f t="shared" si="5"/>
        <v>0.6428571428571429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18</v>
      </c>
      <c r="B53" s="12">
        <v>2</v>
      </c>
      <c r="C53" s="13"/>
      <c r="D53" s="12"/>
      <c r="E53" s="12"/>
      <c r="F53" s="12">
        <v>100</v>
      </c>
      <c r="G53" s="37">
        <v>0.7291666666666667</v>
      </c>
      <c r="H53" s="24">
        <f t="shared" si="1"/>
        <v>140</v>
      </c>
      <c r="I53" s="13">
        <f t="shared" si="2"/>
        <v>100</v>
      </c>
      <c r="J53" s="13"/>
      <c r="K53" s="32">
        <v>3</v>
      </c>
      <c r="L53" s="15">
        <f t="shared" si="3"/>
        <v>100</v>
      </c>
      <c r="M53" t="str">
        <f t="shared" si="4"/>
        <v>chyba</v>
      </c>
      <c r="O53" s="21">
        <f t="shared" si="5"/>
        <v>0.7142857142857143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7</v>
      </c>
      <c r="B54" s="12">
        <v>15</v>
      </c>
      <c r="C54" s="13"/>
      <c r="D54" s="12"/>
      <c r="E54" s="12"/>
      <c r="F54" s="12">
        <v>90</v>
      </c>
      <c r="G54" s="37">
        <v>0.7298611111111111</v>
      </c>
      <c r="H54" s="24">
        <f t="shared" si="1"/>
        <v>140</v>
      </c>
      <c r="I54" s="13">
        <f t="shared" si="2"/>
        <v>90</v>
      </c>
      <c r="J54" s="13"/>
      <c r="K54" s="32">
        <v>7</v>
      </c>
      <c r="L54" s="15">
        <f t="shared" si="3"/>
        <v>90</v>
      </c>
      <c r="M54" t="str">
        <f t="shared" si="4"/>
        <v>chyba</v>
      </c>
      <c r="O54" s="21">
        <f t="shared" si="5"/>
        <v>0.6428571428571429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6</v>
      </c>
      <c r="B55" s="12">
        <v>1</v>
      </c>
      <c r="C55" s="13"/>
      <c r="D55" s="12"/>
      <c r="E55" s="12"/>
      <c r="F55" s="12">
        <v>60</v>
      </c>
      <c r="G55" s="37">
        <v>0.7298611111111111</v>
      </c>
      <c r="H55" s="24">
        <f t="shared" si="1"/>
        <v>70</v>
      </c>
      <c r="I55" s="13">
        <f t="shared" si="2"/>
        <v>60</v>
      </c>
      <c r="J55" s="13"/>
      <c r="K55" s="32">
        <v>0</v>
      </c>
      <c r="L55" s="15">
        <f t="shared" si="3"/>
        <v>60</v>
      </c>
      <c r="M55" t="str">
        <f t="shared" si="4"/>
        <v>chyba</v>
      </c>
      <c r="O55" s="21">
        <f t="shared" si="5"/>
        <v>0.8571428571428571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 t="s">
        <v>32</v>
      </c>
      <c r="B56" s="12">
        <v>2</v>
      </c>
      <c r="C56" s="13"/>
      <c r="D56" s="12"/>
      <c r="E56" s="12"/>
      <c r="F56" s="12">
        <v>75</v>
      </c>
      <c r="G56" s="37">
        <v>0.7305555555555555</v>
      </c>
      <c r="H56" s="24">
        <f t="shared" si="1"/>
        <v>140</v>
      </c>
      <c r="I56" s="13">
        <f t="shared" si="2"/>
        <v>75</v>
      </c>
      <c r="J56" s="13"/>
      <c r="K56" s="32">
        <v>3</v>
      </c>
      <c r="L56" s="15">
        <f t="shared" si="3"/>
        <v>75</v>
      </c>
      <c r="M56" t="str">
        <f t="shared" si="4"/>
        <v>chyba</v>
      </c>
      <c r="O56" s="21">
        <f t="shared" si="5"/>
        <v>0.5357142857142857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4.25">
      <c r="A57" s="12">
        <v>7</v>
      </c>
      <c r="B57" s="12">
        <v>2</v>
      </c>
      <c r="C57" s="13"/>
      <c r="D57" s="12"/>
      <c r="E57" s="12"/>
      <c r="F57" s="12">
        <v>50</v>
      </c>
      <c r="G57" s="37">
        <v>0.73125</v>
      </c>
      <c r="H57" s="24">
        <f t="shared" si="1"/>
        <v>140</v>
      </c>
      <c r="I57" s="13">
        <f t="shared" si="2"/>
        <v>50</v>
      </c>
      <c r="J57" s="13"/>
      <c r="K57" s="32">
        <v>1</v>
      </c>
      <c r="L57" s="15">
        <f t="shared" si="3"/>
        <v>50</v>
      </c>
      <c r="M57" t="str">
        <f t="shared" si="4"/>
        <v>chyba</v>
      </c>
      <c r="O57" s="21">
        <f t="shared" si="5"/>
        <v>0.35714285714285715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4.25">
      <c r="A58" s="12">
        <v>18</v>
      </c>
      <c r="B58" s="12">
        <v>15</v>
      </c>
      <c r="C58" s="13"/>
      <c r="D58" s="12"/>
      <c r="E58" s="12"/>
      <c r="F58" s="12">
        <v>105</v>
      </c>
      <c r="G58" s="37">
        <v>0.7354166666666666</v>
      </c>
      <c r="H58" s="24">
        <f t="shared" si="1"/>
        <v>140</v>
      </c>
      <c r="I58" s="13">
        <f t="shared" si="2"/>
        <v>105</v>
      </c>
      <c r="J58" s="13"/>
      <c r="K58" s="32">
        <v>4</v>
      </c>
      <c r="L58" s="15">
        <f t="shared" si="3"/>
        <v>105</v>
      </c>
      <c r="M58" t="str">
        <f t="shared" si="4"/>
        <v>chyba</v>
      </c>
      <c r="O58" s="21">
        <f t="shared" si="5"/>
        <v>0.75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4.25">
      <c r="A59" s="12">
        <v>24</v>
      </c>
      <c r="B59" s="12">
        <v>2</v>
      </c>
      <c r="C59" s="13"/>
      <c r="D59" s="12"/>
      <c r="E59" s="12"/>
      <c r="F59" s="12">
        <v>80</v>
      </c>
      <c r="G59" s="37">
        <v>0.7354166666666666</v>
      </c>
      <c r="H59" s="24">
        <f t="shared" si="1"/>
        <v>140</v>
      </c>
      <c r="I59" s="13">
        <f t="shared" si="2"/>
        <v>80</v>
      </c>
      <c r="J59" s="13"/>
      <c r="K59" s="32">
        <v>2</v>
      </c>
      <c r="L59" s="15">
        <f t="shared" si="3"/>
        <v>80</v>
      </c>
      <c r="M59" t="str">
        <f t="shared" si="4"/>
        <v>chyba</v>
      </c>
      <c r="O59" s="21">
        <f t="shared" si="5"/>
        <v>0.5714285714285714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4.25">
      <c r="A60" s="12">
        <v>6</v>
      </c>
      <c r="B60" s="12" t="s">
        <v>29</v>
      </c>
      <c r="C60" s="13"/>
      <c r="D60" s="12"/>
      <c r="E60" s="12"/>
      <c r="F60" s="12">
        <v>70</v>
      </c>
      <c r="G60" s="37">
        <v>0.736111111111111</v>
      </c>
      <c r="H60" s="24">
        <f t="shared" si="1"/>
        <v>70</v>
      </c>
      <c r="I60" s="13">
        <f t="shared" si="2"/>
        <v>70</v>
      </c>
      <c r="J60" s="13"/>
      <c r="K60" s="32">
        <v>1</v>
      </c>
      <c r="L60" s="15">
        <f t="shared" si="3"/>
        <v>70</v>
      </c>
      <c r="M60" t="str">
        <f t="shared" si="4"/>
        <v>chyba</v>
      </c>
      <c r="O60" s="21">
        <f t="shared" si="5"/>
        <v>1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7</v>
      </c>
      <c r="B61" s="12" t="s">
        <v>30</v>
      </c>
      <c r="C61" s="13"/>
      <c r="D61" s="12"/>
      <c r="E61" s="12"/>
      <c r="F61" s="12">
        <v>65</v>
      </c>
      <c r="G61" s="37">
        <v>0.7381944444444445</v>
      </c>
      <c r="H61" s="24">
        <f t="shared" si="1"/>
        <v>140</v>
      </c>
      <c r="I61" s="13">
        <f t="shared" si="2"/>
        <v>65</v>
      </c>
      <c r="J61" s="13"/>
      <c r="K61" s="32">
        <v>3</v>
      </c>
      <c r="L61" s="15">
        <f t="shared" si="3"/>
        <v>65</v>
      </c>
      <c r="M61" t="str">
        <f t="shared" si="4"/>
        <v>chyba</v>
      </c>
      <c r="O61" s="21">
        <f t="shared" si="5"/>
        <v>0.4642857142857143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>
        <v>18</v>
      </c>
      <c r="B62" s="12">
        <v>15</v>
      </c>
      <c r="C62" s="13"/>
      <c r="D62" s="12"/>
      <c r="E62" s="12"/>
      <c r="F62" s="12">
        <v>100</v>
      </c>
      <c r="G62" s="37">
        <v>0.7388888888888888</v>
      </c>
      <c r="H62" s="24">
        <f t="shared" si="1"/>
        <v>140</v>
      </c>
      <c r="I62" s="13">
        <f t="shared" si="2"/>
        <v>100</v>
      </c>
      <c r="J62" s="13"/>
      <c r="K62" s="32">
        <v>1</v>
      </c>
      <c r="L62" s="15">
        <f t="shared" si="3"/>
        <v>100</v>
      </c>
      <c r="M62" t="str">
        <f t="shared" si="4"/>
        <v>chyba</v>
      </c>
      <c r="O62" s="21">
        <f t="shared" si="5"/>
        <v>0.7142857142857143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24</v>
      </c>
      <c r="B63" s="12">
        <v>15</v>
      </c>
      <c r="C63" s="13"/>
      <c r="D63" s="12"/>
      <c r="E63" s="12"/>
      <c r="F63" s="12">
        <v>100</v>
      </c>
      <c r="G63" s="37">
        <v>0.7409722222222221</v>
      </c>
      <c r="H63" s="24">
        <f t="shared" si="1"/>
        <v>140</v>
      </c>
      <c r="I63" s="13">
        <f t="shared" si="2"/>
        <v>100</v>
      </c>
      <c r="J63" s="13"/>
      <c r="K63" s="32">
        <v>2</v>
      </c>
      <c r="L63" s="15">
        <f t="shared" si="3"/>
        <v>100</v>
      </c>
      <c r="M63" t="str">
        <f t="shared" si="4"/>
        <v>chyba</v>
      </c>
      <c r="O63" s="21">
        <f t="shared" si="5"/>
        <v>0.7142857142857143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>
        <v>6</v>
      </c>
      <c r="B64" s="12">
        <v>1</v>
      </c>
      <c r="C64" s="13"/>
      <c r="D64" s="12"/>
      <c r="E64" s="12"/>
      <c r="F64" s="12">
        <v>50</v>
      </c>
      <c r="G64" s="37">
        <v>0.7423611111111111</v>
      </c>
      <c r="H64" s="24">
        <f t="shared" si="1"/>
        <v>70</v>
      </c>
      <c r="I64" s="13">
        <f t="shared" si="2"/>
        <v>50</v>
      </c>
      <c r="J64" s="13"/>
      <c r="K64" s="32">
        <v>2</v>
      </c>
      <c r="L64" s="15">
        <f t="shared" si="3"/>
        <v>50</v>
      </c>
      <c r="M64" t="str">
        <f t="shared" si="4"/>
        <v>chyba</v>
      </c>
      <c r="O64" s="21">
        <f t="shared" si="5"/>
        <v>0.7142857142857143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4.25">
      <c r="A65" s="12">
        <v>18</v>
      </c>
      <c r="B65" s="12">
        <v>15</v>
      </c>
      <c r="C65" s="13"/>
      <c r="D65" s="12"/>
      <c r="E65" s="12"/>
      <c r="F65" s="12">
        <v>75</v>
      </c>
      <c r="G65" s="37">
        <v>0.7444444444444445</v>
      </c>
      <c r="H65" s="24">
        <f t="shared" si="1"/>
        <v>140</v>
      </c>
      <c r="I65" s="13">
        <f t="shared" si="2"/>
        <v>75</v>
      </c>
      <c r="J65" s="13"/>
      <c r="K65" s="32">
        <v>1</v>
      </c>
      <c r="L65" s="15">
        <f t="shared" si="3"/>
        <v>75</v>
      </c>
      <c r="M65" t="str">
        <f t="shared" si="4"/>
        <v>chyba</v>
      </c>
      <c r="O65" s="21">
        <f t="shared" si="5"/>
        <v>0.5357142857142857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4.25">
      <c r="A66" s="12">
        <v>24</v>
      </c>
      <c r="B66" s="12">
        <v>2</v>
      </c>
      <c r="C66" s="13"/>
      <c r="D66" s="12"/>
      <c r="E66" s="12"/>
      <c r="F66" s="12">
        <v>60</v>
      </c>
      <c r="G66" s="37">
        <v>0.7451388888888889</v>
      </c>
      <c r="H66" s="24">
        <f t="shared" si="1"/>
        <v>140</v>
      </c>
      <c r="I66" s="13">
        <f t="shared" si="2"/>
        <v>60</v>
      </c>
      <c r="J66" s="13"/>
      <c r="K66" s="32">
        <v>0</v>
      </c>
      <c r="L66" s="15">
        <f t="shared" si="3"/>
        <v>60</v>
      </c>
      <c r="M66" t="str">
        <f t="shared" si="4"/>
        <v>chyba</v>
      </c>
      <c r="O66" s="21">
        <f t="shared" si="5"/>
        <v>0.42857142857142855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5" ht="14.25">
      <c r="A67" s="12">
        <v>7</v>
      </c>
      <c r="B67" s="12">
        <v>15</v>
      </c>
      <c r="C67" s="13"/>
      <c r="D67" s="12"/>
      <c r="E67" s="12"/>
      <c r="F67" s="12">
        <v>105</v>
      </c>
      <c r="G67" s="37">
        <v>0.7451388888888889</v>
      </c>
      <c r="H67" s="24">
        <f t="shared" si="1"/>
        <v>140</v>
      </c>
      <c r="I67" s="13">
        <f t="shared" si="2"/>
        <v>105</v>
      </c>
      <c r="J67" s="13"/>
      <c r="K67" s="32">
        <v>5</v>
      </c>
      <c r="L67" s="15">
        <f t="shared" si="3"/>
        <v>105</v>
      </c>
      <c r="M67" t="str">
        <f t="shared" si="4"/>
        <v>chyba</v>
      </c>
      <c r="O67" s="21">
        <f t="shared" si="5"/>
        <v>0.75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4.25">
      <c r="A68" s="12">
        <v>6</v>
      </c>
      <c r="B68" s="12">
        <v>1</v>
      </c>
      <c r="C68" s="13"/>
      <c r="D68" s="12"/>
      <c r="E68" s="12"/>
      <c r="F68" s="12">
        <v>55</v>
      </c>
      <c r="G68" s="37">
        <v>0.7472222222222222</v>
      </c>
      <c r="H68" s="24">
        <f t="shared" si="1"/>
        <v>70</v>
      </c>
      <c r="I68" s="13">
        <f t="shared" si="2"/>
        <v>55</v>
      </c>
      <c r="J68" s="13"/>
      <c r="K68" s="32">
        <v>1</v>
      </c>
      <c r="L68" s="15">
        <f t="shared" si="3"/>
        <v>55</v>
      </c>
      <c r="M68" t="str">
        <f t="shared" si="4"/>
        <v>chyba</v>
      </c>
      <c r="O68" s="21">
        <f t="shared" si="5"/>
        <v>0.7857142857142857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4.25">
      <c r="A69" s="12">
        <v>7</v>
      </c>
      <c r="B69" s="12" t="s">
        <v>30</v>
      </c>
      <c r="C69" s="13"/>
      <c r="D69" s="12"/>
      <c r="E69" s="12"/>
      <c r="F69" s="12">
        <v>85</v>
      </c>
      <c r="G69" s="37">
        <v>0.7493055555555554</v>
      </c>
      <c r="H69" s="24">
        <f t="shared" si="1"/>
        <v>140</v>
      </c>
      <c r="I69" s="13">
        <f t="shared" si="2"/>
        <v>85</v>
      </c>
      <c r="J69" s="13"/>
      <c r="K69" s="32">
        <v>3</v>
      </c>
      <c r="L69" s="15">
        <f t="shared" si="3"/>
        <v>85</v>
      </c>
      <c r="M69" t="str">
        <f t="shared" si="4"/>
        <v>chyba</v>
      </c>
      <c r="O69" s="21">
        <f t="shared" si="5"/>
        <v>0.6071428571428571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ht="14.25">
      <c r="A70" s="12">
        <v>18</v>
      </c>
      <c r="B70" s="12">
        <v>2</v>
      </c>
      <c r="C70" s="13"/>
      <c r="D70" s="12"/>
      <c r="E70" s="12"/>
      <c r="F70" s="12">
        <v>95</v>
      </c>
      <c r="G70" s="37">
        <v>0.75</v>
      </c>
      <c r="H70" s="24">
        <f t="shared" si="1"/>
        <v>140</v>
      </c>
      <c r="I70" s="13">
        <f t="shared" si="2"/>
        <v>95</v>
      </c>
      <c r="J70" s="13"/>
      <c r="K70" s="32">
        <v>1</v>
      </c>
      <c r="L70" s="15">
        <f t="shared" si="3"/>
        <v>95</v>
      </c>
      <c r="M70" t="str">
        <f t="shared" si="4"/>
        <v>chyba</v>
      </c>
      <c r="O70" s="21">
        <f t="shared" si="5"/>
        <v>0.6785714285714286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4.25">
      <c r="A71" s="12">
        <v>24</v>
      </c>
      <c r="B71" s="12">
        <v>2</v>
      </c>
      <c r="C71" s="13"/>
      <c r="D71" s="12"/>
      <c r="E71" s="12"/>
      <c r="F71" s="12">
        <v>65</v>
      </c>
      <c r="G71" s="37">
        <v>0.7506944444444444</v>
      </c>
      <c r="H71" s="24">
        <f t="shared" si="1"/>
        <v>140</v>
      </c>
      <c r="I71" s="13">
        <f t="shared" si="2"/>
        <v>65</v>
      </c>
      <c r="J71" s="13"/>
      <c r="K71" s="32">
        <v>0</v>
      </c>
      <c r="L71" s="15">
        <f t="shared" si="3"/>
        <v>65</v>
      </c>
      <c r="M71" t="str">
        <f t="shared" si="4"/>
        <v>chyba</v>
      </c>
      <c r="O71" s="21">
        <f t="shared" si="5"/>
        <v>0.4642857142857143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4.25">
      <c r="A72" s="12" t="s">
        <v>33</v>
      </c>
      <c r="B72" s="12">
        <v>15</v>
      </c>
      <c r="C72" s="13"/>
      <c r="D72" s="12"/>
      <c r="E72" s="12"/>
      <c r="F72" s="12">
        <v>5</v>
      </c>
      <c r="G72" s="37">
        <v>0.7506944444444444</v>
      </c>
      <c r="H72" s="24">
        <f t="shared" si="1"/>
        <v>140</v>
      </c>
      <c r="I72" s="13">
        <f t="shared" si="2"/>
        <v>5</v>
      </c>
      <c r="J72" s="13"/>
      <c r="K72" s="32">
        <v>1</v>
      </c>
      <c r="L72" s="15">
        <f t="shared" si="3"/>
        <v>5</v>
      </c>
      <c r="M72" t="str">
        <f t="shared" si="4"/>
        <v>chyba</v>
      </c>
      <c r="O72" s="21">
        <f t="shared" si="5"/>
        <v>0.03571428571428571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4.25">
      <c r="A73" s="12">
        <v>6</v>
      </c>
      <c r="B73" s="12">
        <v>1</v>
      </c>
      <c r="C73" s="13"/>
      <c r="D73" s="12"/>
      <c r="E73" s="12"/>
      <c r="F73" s="12">
        <v>70</v>
      </c>
      <c r="G73" s="37">
        <v>0.7527777777777778</v>
      </c>
      <c r="H73" s="24">
        <f t="shared" si="1"/>
        <v>70</v>
      </c>
      <c r="I73" s="13">
        <f t="shared" si="2"/>
        <v>70</v>
      </c>
      <c r="J73" s="13"/>
      <c r="K73" s="32">
        <v>1</v>
      </c>
      <c r="L73" s="15">
        <f t="shared" si="3"/>
        <v>70</v>
      </c>
      <c r="M73" t="str">
        <f t="shared" si="4"/>
        <v>chyba</v>
      </c>
      <c r="O73" s="21">
        <f t="shared" si="5"/>
        <v>1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4.25">
      <c r="A74" s="12">
        <v>7</v>
      </c>
      <c r="B74" s="12">
        <v>2</v>
      </c>
      <c r="C74" s="13"/>
      <c r="D74" s="12"/>
      <c r="E74" s="12"/>
      <c r="F74" s="12">
        <v>75</v>
      </c>
      <c r="G74" s="37">
        <v>0.7548611111111112</v>
      </c>
      <c r="H74" s="24">
        <f>IF(B74=1,70,IF(B74=2,140,IF(B74="W1",70,IF(B74="W2",140,IF(B74=15,140,140)))))</f>
        <v>140</v>
      </c>
      <c r="I74" s="13">
        <f>MAX(C74,F74)</f>
        <v>75</v>
      </c>
      <c r="J74" s="13"/>
      <c r="K74" s="32">
        <v>3</v>
      </c>
      <c r="L74" s="15">
        <f>F74-E74+D74</f>
        <v>75</v>
      </c>
      <c r="M74" t="str">
        <f>IF(L74-C74=0,0,"chyba")</f>
        <v>chyba</v>
      </c>
      <c r="O74" s="21">
        <f>I74/H74</f>
        <v>0.5357142857142857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6" ht="14.25">
      <c r="A75" s="12"/>
      <c r="B75" s="12"/>
      <c r="C75" s="13"/>
      <c r="D75" s="12"/>
      <c r="E75" s="12"/>
      <c r="F75" s="12"/>
      <c r="G75" s="12"/>
      <c r="H75" s="14"/>
      <c r="I75" s="13"/>
      <c r="J75" s="13"/>
      <c r="K75" s="27"/>
      <c r="L75" s="15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30"/>
    </row>
    <row r="76" spans="1:45" ht="14.25">
      <c r="A76" s="12" t="s">
        <v>17</v>
      </c>
      <c r="B76" s="12"/>
      <c r="C76" s="12">
        <f>SUM(C9:C74)</f>
        <v>0</v>
      </c>
      <c r="D76" s="12">
        <f>SUM(D9:D74)</f>
        <v>0</v>
      </c>
      <c r="E76" s="12">
        <f>SUM(E9:E74)</f>
        <v>0</v>
      </c>
      <c r="F76" s="12">
        <f>SUM(F9:F74)</f>
        <v>4575</v>
      </c>
      <c r="G76" s="12"/>
      <c r="H76" s="12">
        <f>SUM(H9:H74)</f>
        <v>8120</v>
      </c>
      <c r="I76" s="12">
        <f>SUM(I9:I74)</f>
        <v>4575</v>
      </c>
      <c r="J76" s="12"/>
      <c r="K76" s="27"/>
      <c r="L76" s="15">
        <f>F76-E76+D76</f>
        <v>4575</v>
      </c>
      <c r="M76" t="str">
        <f>IF(L76-C76=0,0,"chyba")</f>
        <v>chyba</v>
      </c>
      <c r="O76" s="21">
        <f>I76/H76</f>
        <v>0.5634236453201971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8" ht="14.25">
      <c r="A78" s="35" t="s">
        <v>28</v>
      </c>
    </row>
  </sheetData>
  <conditionalFormatting sqref="P9:AI76">
    <cfRule type="expression" priority="1" dxfId="0" stopIfTrue="1">
      <formula>($I9/$H9)&gt;=P$8</formula>
    </cfRule>
  </conditionalFormatting>
  <conditionalFormatting sqref="AJ9:AS76">
    <cfRule type="expression" priority="2" dxfId="1" stopIfTrue="1">
      <formula>($I9/$H9)&gt;AJ$8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14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5.09765625" style="0" customWidth="1"/>
    <col min="2" max="2" width="5.59765625" style="0" customWidth="1"/>
    <col min="3" max="6" width="6.69921875" style="0" customWidth="1"/>
    <col min="7" max="7" width="7" style="0" customWidth="1"/>
    <col min="8" max="8" width="7.8984375" style="2" customWidth="1"/>
    <col min="9" max="10" width="7.8984375" style="0" customWidth="1"/>
    <col min="11" max="13" width="5.59765625" style="0" customWidth="1"/>
    <col min="14" max="14" width="1.4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21</v>
      </c>
      <c r="H1" s="4" t="s">
        <v>1</v>
      </c>
      <c r="I1" t="s">
        <v>23</v>
      </c>
    </row>
    <row r="2" spans="1:10" ht="14.25">
      <c r="A2" s="5" t="s">
        <v>2</v>
      </c>
      <c r="C2" t="s">
        <v>22</v>
      </c>
      <c r="H2" s="4" t="s">
        <v>4</v>
      </c>
      <c r="I2" s="17" t="s">
        <v>24</v>
      </c>
      <c r="J2" s="17"/>
    </row>
    <row r="3" spans="1:8" ht="14.25">
      <c r="A3" s="5"/>
      <c r="H3" t="s">
        <v>5</v>
      </c>
    </row>
    <row r="4" spans="1:9" ht="14.25">
      <c r="A4" s="5" t="s">
        <v>6</v>
      </c>
      <c r="C4" t="s">
        <v>34</v>
      </c>
      <c r="H4" s="4" t="s">
        <v>7</v>
      </c>
      <c r="I4" t="s">
        <v>19</v>
      </c>
    </row>
    <row r="6" ht="15">
      <c r="A6" s="1" t="s">
        <v>25</v>
      </c>
    </row>
    <row r="7" spans="15:45" ht="15" thickBot="1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7" customFormat="1" ht="30.75" customHeight="1" thickBot="1">
      <c r="A8" s="9" t="s">
        <v>8</v>
      </c>
      <c r="B8" s="10" t="s">
        <v>9</v>
      </c>
      <c r="C8" s="10" t="s">
        <v>10</v>
      </c>
      <c r="D8" s="10" t="s">
        <v>3</v>
      </c>
      <c r="E8" s="10" t="s">
        <v>11</v>
      </c>
      <c r="F8" s="10" t="s">
        <v>12</v>
      </c>
      <c r="G8" s="11" t="s">
        <v>13</v>
      </c>
      <c r="H8" s="11" t="s">
        <v>14</v>
      </c>
      <c r="I8" s="25" t="s">
        <v>15</v>
      </c>
      <c r="J8" s="31" t="s">
        <v>20</v>
      </c>
      <c r="K8" s="26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7</v>
      </c>
      <c r="B9" s="12">
        <v>2</v>
      </c>
      <c r="C9" s="13">
        <v>46</v>
      </c>
      <c r="D9" s="12">
        <v>3</v>
      </c>
      <c r="E9" s="12">
        <v>12</v>
      </c>
      <c r="F9" s="12">
        <v>55</v>
      </c>
      <c r="G9" s="37">
        <v>0.6715277777777778</v>
      </c>
      <c r="H9" s="24">
        <f aca="true" t="shared" si="1" ref="H9:H24">IF(B9=1,70,IF(B9=2,140,IF(B9="W1",70,IF(B9="W2",140,IF(B9=15,140,140)))))</f>
        <v>140</v>
      </c>
      <c r="I9" s="13">
        <f aca="true" t="shared" si="2" ref="I9:I24">MAX(C9,F9)</f>
        <v>55</v>
      </c>
      <c r="J9" s="32"/>
      <c r="K9" s="32">
        <v>1</v>
      </c>
      <c r="L9" s="15">
        <f aca="true" t="shared" si="3" ref="L9:L24">F9-E9+D9</f>
        <v>46</v>
      </c>
      <c r="M9">
        <f aca="true" t="shared" si="4" ref="M9:M24">IF(L9-C9=0,0,"chyba")</f>
        <v>0</v>
      </c>
      <c r="O9" s="21">
        <f aca="true" t="shared" si="5" ref="O9:O24">I9/H9</f>
        <v>0.39285714285714285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7</v>
      </c>
      <c r="B10" s="12">
        <v>2</v>
      </c>
      <c r="C10" s="13">
        <v>64</v>
      </c>
      <c r="D10" s="12">
        <v>4</v>
      </c>
      <c r="E10" s="12">
        <v>15</v>
      </c>
      <c r="F10" s="12">
        <v>75</v>
      </c>
      <c r="G10" s="37">
        <v>0.6763888888888888</v>
      </c>
      <c r="H10" s="24">
        <f t="shared" si="1"/>
        <v>140</v>
      </c>
      <c r="I10" s="13">
        <f t="shared" si="2"/>
        <v>75</v>
      </c>
      <c r="J10" s="32"/>
      <c r="K10" s="32">
        <v>0</v>
      </c>
      <c r="L10" s="15">
        <f t="shared" si="3"/>
        <v>64</v>
      </c>
      <c r="M10">
        <f t="shared" si="4"/>
        <v>0</v>
      </c>
      <c r="O10" s="21">
        <f t="shared" si="5"/>
        <v>0.5357142857142857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7</v>
      </c>
      <c r="B11" s="12">
        <v>2</v>
      </c>
      <c r="C11" s="13">
        <v>81</v>
      </c>
      <c r="D11" s="12">
        <v>5</v>
      </c>
      <c r="E11" s="12">
        <v>19</v>
      </c>
      <c r="F11" s="12">
        <v>95</v>
      </c>
      <c r="G11" s="37">
        <v>0.6819444444444445</v>
      </c>
      <c r="H11" s="24">
        <f t="shared" si="1"/>
        <v>140</v>
      </c>
      <c r="I11" s="13">
        <f t="shared" si="2"/>
        <v>95</v>
      </c>
      <c r="J11" s="32"/>
      <c r="K11" s="32">
        <v>0</v>
      </c>
      <c r="L11" s="15">
        <f t="shared" si="3"/>
        <v>81</v>
      </c>
      <c r="M11">
        <f t="shared" si="4"/>
        <v>0</v>
      </c>
      <c r="O11" s="21">
        <f t="shared" si="5"/>
        <v>0.6785714285714286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7</v>
      </c>
      <c r="B12" s="12">
        <v>15</v>
      </c>
      <c r="C12" s="13">
        <v>58</v>
      </c>
      <c r="D12" s="12">
        <v>6</v>
      </c>
      <c r="E12" s="12">
        <v>23</v>
      </c>
      <c r="F12" s="12">
        <v>75</v>
      </c>
      <c r="G12" s="37">
        <v>0.6895833333333334</v>
      </c>
      <c r="H12" s="24">
        <f t="shared" si="1"/>
        <v>140</v>
      </c>
      <c r="I12" s="13">
        <f t="shared" si="2"/>
        <v>75</v>
      </c>
      <c r="J12" s="32"/>
      <c r="K12" s="32">
        <v>3</v>
      </c>
      <c r="L12" s="15">
        <f t="shared" si="3"/>
        <v>58</v>
      </c>
      <c r="M12">
        <f t="shared" si="4"/>
        <v>0</v>
      </c>
      <c r="O12" s="21">
        <f t="shared" si="5"/>
        <v>0.5357142857142857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7</v>
      </c>
      <c r="B13" s="12">
        <v>2</v>
      </c>
      <c r="C13" s="13">
        <v>56</v>
      </c>
      <c r="D13" s="12">
        <v>6</v>
      </c>
      <c r="E13" s="12">
        <v>25</v>
      </c>
      <c r="F13" s="12">
        <v>75</v>
      </c>
      <c r="G13" s="37">
        <v>0.6944444444444444</v>
      </c>
      <c r="H13" s="24">
        <f t="shared" si="1"/>
        <v>140</v>
      </c>
      <c r="I13" s="13">
        <f t="shared" si="2"/>
        <v>75</v>
      </c>
      <c r="J13" s="32">
        <f>7.5/8*SUM(I9:I16)</f>
        <v>523.125</v>
      </c>
      <c r="K13" s="32">
        <v>2</v>
      </c>
      <c r="L13" s="15">
        <f t="shared" si="3"/>
        <v>56</v>
      </c>
      <c r="M13">
        <f t="shared" si="4"/>
        <v>0</v>
      </c>
      <c r="O13" s="21">
        <f t="shared" si="5"/>
        <v>0.5357142857142857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7</v>
      </c>
      <c r="B14" s="12" t="s">
        <v>30</v>
      </c>
      <c r="C14" s="13">
        <v>59</v>
      </c>
      <c r="D14" s="12">
        <v>7</v>
      </c>
      <c r="E14" s="12">
        <v>13</v>
      </c>
      <c r="F14" s="12">
        <v>65</v>
      </c>
      <c r="G14" s="37">
        <v>0.6993055555555555</v>
      </c>
      <c r="H14" s="24">
        <f t="shared" si="1"/>
        <v>140</v>
      </c>
      <c r="I14" s="13">
        <f t="shared" si="2"/>
        <v>65</v>
      </c>
      <c r="J14" s="32">
        <f aca="true" t="shared" si="6" ref="J14:J21">7.5/8*SUM(I10:I17)</f>
        <v>546.5625</v>
      </c>
      <c r="K14" s="32">
        <v>1</v>
      </c>
      <c r="L14" s="15">
        <f t="shared" si="3"/>
        <v>59</v>
      </c>
      <c r="M14">
        <f t="shared" si="4"/>
        <v>0</v>
      </c>
      <c r="O14" s="21">
        <f t="shared" si="5"/>
        <v>0.4642857142857143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7</v>
      </c>
      <c r="B15" s="12">
        <v>15</v>
      </c>
      <c r="C15" s="13">
        <v>40</v>
      </c>
      <c r="D15" s="12">
        <v>4</v>
      </c>
      <c r="E15" s="12">
        <v>7</v>
      </c>
      <c r="F15" s="12">
        <v>43</v>
      </c>
      <c r="G15" s="37">
        <v>0.704861111111111</v>
      </c>
      <c r="H15" s="24">
        <f t="shared" si="1"/>
        <v>140</v>
      </c>
      <c r="I15" s="13">
        <f t="shared" si="2"/>
        <v>43</v>
      </c>
      <c r="J15" s="32">
        <f t="shared" si="6"/>
        <v>560.625</v>
      </c>
      <c r="K15" s="32">
        <v>1</v>
      </c>
      <c r="L15" s="15">
        <f t="shared" si="3"/>
        <v>40</v>
      </c>
      <c r="M15">
        <f t="shared" si="4"/>
        <v>0</v>
      </c>
      <c r="O15" s="21">
        <f t="shared" si="5"/>
        <v>0.30714285714285716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7</v>
      </c>
      <c r="B16" s="12" t="s">
        <v>30</v>
      </c>
      <c r="C16" s="13">
        <v>68</v>
      </c>
      <c r="D16" s="12">
        <v>3</v>
      </c>
      <c r="E16" s="12">
        <v>10</v>
      </c>
      <c r="F16" s="12">
        <v>75</v>
      </c>
      <c r="G16" s="37">
        <v>0.7097222222222221</v>
      </c>
      <c r="H16" s="24">
        <f t="shared" si="1"/>
        <v>140</v>
      </c>
      <c r="I16" s="13">
        <f t="shared" si="2"/>
        <v>75</v>
      </c>
      <c r="J16" s="32">
        <f t="shared" si="6"/>
        <v>537.1875</v>
      </c>
      <c r="K16" s="32">
        <v>0</v>
      </c>
      <c r="L16" s="15">
        <f t="shared" si="3"/>
        <v>68</v>
      </c>
      <c r="M16">
        <f t="shared" si="4"/>
        <v>0</v>
      </c>
      <c r="O16" s="21">
        <f t="shared" si="5"/>
        <v>0.5357142857142857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7</v>
      </c>
      <c r="B17" s="12">
        <v>2</v>
      </c>
      <c r="C17" s="13">
        <v>63</v>
      </c>
      <c r="D17" s="12">
        <v>3</v>
      </c>
      <c r="E17" s="12">
        <v>20</v>
      </c>
      <c r="F17" s="12">
        <v>80</v>
      </c>
      <c r="G17" s="37">
        <v>0.7159722222222222</v>
      </c>
      <c r="H17" s="24">
        <f t="shared" si="1"/>
        <v>140</v>
      </c>
      <c r="I17" s="13">
        <f t="shared" si="2"/>
        <v>80</v>
      </c>
      <c r="J17" s="32">
        <f t="shared" si="6"/>
        <v>541.875</v>
      </c>
      <c r="K17" s="32">
        <v>1</v>
      </c>
      <c r="L17" s="15">
        <f t="shared" si="3"/>
        <v>63</v>
      </c>
      <c r="M17">
        <f t="shared" si="4"/>
        <v>0</v>
      </c>
      <c r="O17" s="21">
        <f t="shared" si="5"/>
        <v>0.5714285714285714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7</v>
      </c>
      <c r="B18" s="12">
        <v>15</v>
      </c>
      <c r="C18" s="13">
        <v>73</v>
      </c>
      <c r="D18" s="12">
        <v>8</v>
      </c>
      <c r="E18" s="12">
        <v>25</v>
      </c>
      <c r="F18" s="12">
        <v>90</v>
      </c>
      <c r="G18" s="37">
        <v>0.7215277777777778</v>
      </c>
      <c r="H18" s="24">
        <f t="shared" si="1"/>
        <v>140</v>
      </c>
      <c r="I18" s="13">
        <f t="shared" si="2"/>
        <v>90</v>
      </c>
      <c r="J18" s="32">
        <f t="shared" si="6"/>
        <v>532.5</v>
      </c>
      <c r="K18" s="32">
        <v>1</v>
      </c>
      <c r="L18" s="15">
        <f t="shared" si="3"/>
        <v>73</v>
      </c>
      <c r="M18">
        <f t="shared" si="4"/>
        <v>0</v>
      </c>
      <c r="O18" s="21">
        <f t="shared" si="5"/>
        <v>0.6428571428571429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7</v>
      </c>
      <c r="B19" s="12">
        <v>2</v>
      </c>
      <c r="C19" s="13">
        <v>59</v>
      </c>
      <c r="D19" s="12">
        <v>4</v>
      </c>
      <c r="E19" s="12">
        <v>15</v>
      </c>
      <c r="F19" s="12">
        <v>70</v>
      </c>
      <c r="G19" s="37">
        <v>0.726388888888889</v>
      </c>
      <c r="H19" s="24">
        <f t="shared" si="1"/>
        <v>140</v>
      </c>
      <c r="I19" s="13">
        <f t="shared" si="2"/>
        <v>70</v>
      </c>
      <c r="J19" s="32">
        <f t="shared" si="6"/>
        <v>546.5625</v>
      </c>
      <c r="K19" s="32">
        <v>0</v>
      </c>
      <c r="L19" s="15">
        <f t="shared" si="3"/>
        <v>59</v>
      </c>
      <c r="M19">
        <f t="shared" si="4"/>
        <v>0</v>
      </c>
      <c r="O19" s="21">
        <f t="shared" si="5"/>
        <v>0.5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7</v>
      </c>
      <c r="B20" s="12">
        <v>15</v>
      </c>
      <c r="C20" s="13">
        <v>69</v>
      </c>
      <c r="D20" s="12">
        <v>6</v>
      </c>
      <c r="E20" s="12">
        <v>17</v>
      </c>
      <c r="F20" s="12">
        <v>80</v>
      </c>
      <c r="G20" s="37">
        <v>0.7319444444444444</v>
      </c>
      <c r="H20" s="24">
        <f t="shared" si="1"/>
        <v>140</v>
      </c>
      <c r="I20" s="13">
        <f t="shared" si="2"/>
        <v>80</v>
      </c>
      <c r="J20" s="32">
        <f t="shared" si="6"/>
        <v>553.125</v>
      </c>
      <c r="K20" s="32">
        <v>0</v>
      </c>
      <c r="L20" s="15">
        <f t="shared" si="3"/>
        <v>69</v>
      </c>
      <c r="M20">
        <f t="shared" si="4"/>
        <v>0</v>
      </c>
      <c r="O20" s="21">
        <f t="shared" si="5"/>
        <v>0.5714285714285714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7</v>
      </c>
      <c r="B21" s="12">
        <v>2</v>
      </c>
      <c r="C21" s="13">
        <v>54</v>
      </c>
      <c r="D21" s="12">
        <v>3</v>
      </c>
      <c r="E21" s="12">
        <v>14</v>
      </c>
      <c r="F21" s="12">
        <v>65</v>
      </c>
      <c r="G21" s="37">
        <v>0.7375</v>
      </c>
      <c r="H21" s="24">
        <f t="shared" si="1"/>
        <v>140</v>
      </c>
      <c r="I21" s="13">
        <f t="shared" si="2"/>
        <v>65</v>
      </c>
      <c r="J21" s="32">
        <f t="shared" si="6"/>
        <v>540</v>
      </c>
      <c r="K21" s="32">
        <v>0</v>
      </c>
      <c r="L21" s="15">
        <f t="shared" si="3"/>
        <v>54</v>
      </c>
      <c r="M21">
        <f t="shared" si="4"/>
        <v>0</v>
      </c>
      <c r="O21" s="21">
        <f t="shared" si="5"/>
        <v>0.4642857142857143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7</v>
      </c>
      <c r="B22" s="12">
        <v>15</v>
      </c>
      <c r="C22" s="13">
        <v>68</v>
      </c>
      <c r="D22" s="12">
        <v>4</v>
      </c>
      <c r="E22" s="12">
        <v>16</v>
      </c>
      <c r="F22" s="12">
        <v>80</v>
      </c>
      <c r="G22" s="37">
        <v>0.7430555555555556</v>
      </c>
      <c r="H22" s="24">
        <f t="shared" si="1"/>
        <v>140</v>
      </c>
      <c r="I22" s="13">
        <f t="shared" si="2"/>
        <v>80</v>
      </c>
      <c r="J22" s="32"/>
      <c r="K22" s="32">
        <v>0</v>
      </c>
      <c r="L22" s="15">
        <f t="shared" si="3"/>
        <v>68</v>
      </c>
      <c r="M22">
        <f t="shared" si="4"/>
        <v>0</v>
      </c>
      <c r="O22" s="21">
        <f t="shared" si="5"/>
        <v>0.5714285714285714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7</v>
      </c>
      <c r="B23" s="12">
        <v>2</v>
      </c>
      <c r="C23" s="13">
        <v>50</v>
      </c>
      <c r="D23" s="12">
        <v>4</v>
      </c>
      <c r="E23" s="12">
        <v>4</v>
      </c>
      <c r="F23" s="12">
        <v>50</v>
      </c>
      <c r="G23" s="37">
        <v>0.7486111111111111</v>
      </c>
      <c r="H23" s="24">
        <f t="shared" si="1"/>
        <v>140</v>
      </c>
      <c r="I23" s="13">
        <f t="shared" si="2"/>
        <v>50</v>
      </c>
      <c r="J23" s="32"/>
      <c r="K23" s="32">
        <v>0</v>
      </c>
      <c r="L23" s="15">
        <f t="shared" si="3"/>
        <v>50</v>
      </c>
      <c r="M23">
        <f t="shared" si="4"/>
        <v>0</v>
      </c>
      <c r="O23" s="21">
        <f t="shared" si="5"/>
        <v>0.35714285714285715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7</v>
      </c>
      <c r="B24" s="12">
        <v>2</v>
      </c>
      <c r="C24" s="13">
        <v>61</v>
      </c>
      <c r="D24" s="12">
        <v>7</v>
      </c>
      <c r="E24" s="12">
        <v>6</v>
      </c>
      <c r="F24" s="12">
        <v>60</v>
      </c>
      <c r="G24" s="37">
        <v>0.7541666666666667</v>
      </c>
      <c r="H24" s="24">
        <f t="shared" si="1"/>
        <v>140</v>
      </c>
      <c r="I24" s="13">
        <f t="shared" si="2"/>
        <v>61</v>
      </c>
      <c r="J24" s="32"/>
      <c r="K24" s="32">
        <v>0</v>
      </c>
      <c r="L24" s="15">
        <f t="shared" si="3"/>
        <v>61</v>
      </c>
      <c r="M24">
        <f t="shared" si="4"/>
        <v>0</v>
      </c>
      <c r="O24" s="21">
        <f t="shared" si="5"/>
        <v>0.4357142857142857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6" ht="14.25">
      <c r="A25" s="12"/>
      <c r="B25" s="12"/>
      <c r="C25" s="13"/>
      <c r="D25" s="12"/>
      <c r="E25" s="12"/>
      <c r="F25" s="12"/>
      <c r="G25" s="12"/>
      <c r="H25" s="14"/>
      <c r="I25" s="13"/>
      <c r="J25" s="32"/>
      <c r="K25" s="27"/>
      <c r="L25" s="15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30"/>
    </row>
    <row r="26" spans="1:45" ht="14.25">
      <c r="A26" s="12" t="s">
        <v>17</v>
      </c>
      <c r="B26" s="12"/>
      <c r="C26" s="12">
        <f>SUM(C9:C24)</f>
        <v>969</v>
      </c>
      <c r="D26" s="12">
        <f>SUM(D9:D24)</f>
        <v>77</v>
      </c>
      <c r="E26" s="12">
        <f>SUM(E9:E24)</f>
        <v>241</v>
      </c>
      <c r="F26" s="12">
        <f>SUM(F9:F24)</f>
        <v>1133</v>
      </c>
      <c r="G26" s="12"/>
      <c r="H26" s="12">
        <f>SUM(H9:H24)</f>
        <v>2240</v>
      </c>
      <c r="I26" s="12">
        <f>SUM(I9:I24)</f>
        <v>1134</v>
      </c>
      <c r="J26" s="33"/>
      <c r="K26" s="27"/>
      <c r="L26" s="15">
        <f>F26-E26+D26</f>
        <v>969</v>
      </c>
      <c r="M26">
        <f>IF(L26-C26=0,0,"chyba")</f>
        <v>0</v>
      </c>
      <c r="O26" s="21">
        <f>I26/H26</f>
        <v>0.50625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3"/>
      <c r="AL26" s="23"/>
      <c r="AM26" s="23"/>
      <c r="AN26" s="23"/>
      <c r="AO26" s="23"/>
      <c r="AP26" s="23"/>
      <c r="AQ26" s="23"/>
      <c r="AR26" s="23"/>
      <c r="AS26" s="23"/>
    </row>
    <row r="27" ht="14.25">
      <c r="J27" s="34"/>
    </row>
    <row r="28" spans="1:45" ht="14.25">
      <c r="A28" s="12">
        <v>6</v>
      </c>
      <c r="B28" s="12">
        <v>1</v>
      </c>
      <c r="C28" s="13"/>
      <c r="D28" s="12"/>
      <c r="E28" s="12"/>
      <c r="F28" s="12">
        <v>60</v>
      </c>
      <c r="G28" s="37">
        <v>0.6659722222222222</v>
      </c>
      <c r="H28" s="24">
        <f aca="true" t="shared" si="7" ref="H28:H45">IF(B28=1,70,IF(B28=2,140,IF(B28="W1",70,IF(B28="W2",140,IF(B28=15,140,140)))))</f>
        <v>70</v>
      </c>
      <c r="I28" s="13">
        <f aca="true" t="shared" si="8" ref="I28:I45">MAX(C28,F28)</f>
        <v>60</v>
      </c>
      <c r="J28" s="32"/>
      <c r="K28" s="32">
        <v>3</v>
      </c>
      <c r="L28" s="15">
        <f aca="true" t="shared" si="9" ref="L28:L43">F28-E28+D28</f>
        <v>60</v>
      </c>
      <c r="M28" t="str">
        <f aca="true" t="shared" si="10" ref="M28:M43">IF(L28-C28=0,0,"chyba")</f>
        <v>chyba</v>
      </c>
      <c r="O28" s="21">
        <f aca="true" t="shared" si="11" ref="O28:O43">I28/H28</f>
        <v>0.8571428571428571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  <c r="AK28" s="23"/>
      <c r="AL28" s="23"/>
      <c r="AM28" s="23"/>
      <c r="AN28" s="23"/>
      <c r="AO28" s="23"/>
      <c r="AP28" s="23"/>
      <c r="AQ28" s="23"/>
      <c r="AR28" s="23"/>
      <c r="AS28" s="23"/>
    </row>
    <row r="29" spans="1:45" ht="14.25">
      <c r="A29" s="12">
        <v>6</v>
      </c>
      <c r="B29" s="12" t="s">
        <v>29</v>
      </c>
      <c r="C29" s="13">
        <v>38</v>
      </c>
      <c r="D29" s="12">
        <v>0</v>
      </c>
      <c r="E29" s="12">
        <v>12</v>
      </c>
      <c r="F29" s="12">
        <v>50</v>
      </c>
      <c r="G29" s="37">
        <v>0.6701388888888888</v>
      </c>
      <c r="H29" s="24">
        <f t="shared" si="7"/>
        <v>70</v>
      </c>
      <c r="I29" s="13">
        <f t="shared" si="8"/>
        <v>50</v>
      </c>
      <c r="J29" s="32"/>
      <c r="K29" s="32">
        <v>1</v>
      </c>
      <c r="L29" s="15">
        <f t="shared" si="9"/>
        <v>38</v>
      </c>
      <c r="M29">
        <f t="shared" si="10"/>
        <v>0</v>
      </c>
      <c r="O29" s="21">
        <f t="shared" si="11"/>
        <v>0.7142857142857143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6</v>
      </c>
      <c r="B30" s="12" t="s">
        <v>29</v>
      </c>
      <c r="C30" s="13">
        <v>45</v>
      </c>
      <c r="D30" s="12">
        <v>3</v>
      </c>
      <c r="E30" s="12">
        <v>8</v>
      </c>
      <c r="F30" s="12">
        <v>50</v>
      </c>
      <c r="G30" s="37">
        <v>0.6763888888888888</v>
      </c>
      <c r="H30" s="24">
        <f t="shared" si="7"/>
        <v>70</v>
      </c>
      <c r="I30" s="13">
        <f t="shared" si="8"/>
        <v>50</v>
      </c>
      <c r="J30" s="32"/>
      <c r="K30" s="32">
        <v>2</v>
      </c>
      <c r="L30" s="15">
        <f t="shared" si="9"/>
        <v>45</v>
      </c>
      <c r="M30">
        <f t="shared" si="10"/>
        <v>0</v>
      </c>
      <c r="O30" s="21">
        <f t="shared" si="11"/>
        <v>0.7142857142857143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6</v>
      </c>
      <c r="B31" s="12">
        <v>1</v>
      </c>
      <c r="C31" s="13">
        <v>46</v>
      </c>
      <c r="D31" s="12">
        <v>1</v>
      </c>
      <c r="E31" s="12">
        <v>20</v>
      </c>
      <c r="F31" s="12">
        <v>65</v>
      </c>
      <c r="G31" s="37">
        <v>0.6833333333333333</v>
      </c>
      <c r="H31" s="24">
        <f t="shared" si="7"/>
        <v>70</v>
      </c>
      <c r="I31" s="13">
        <f t="shared" si="8"/>
        <v>65</v>
      </c>
      <c r="J31" s="32"/>
      <c r="K31" s="32">
        <v>4</v>
      </c>
      <c r="L31" s="15">
        <f t="shared" si="9"/>
        <v>46</v>
      </c>
      <c r="M31">
        <f t="shared" si="10"/>
        <v>0</v>
      </c>
      <c r="O31" s="21">
        <f t="shared" si="11"/>
        <v>0.9285714285714286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6</v>
      </c>
      <c r="B32" s="12">
        <v>1</v>
      </c>
      <c r="C32" s="13">
        <v>41</v>
      </c>
      <c r="D32" s="12">
        <v>1</v>
      </c>
      <c r="E32" s="12">
        <v>20</v>
      </c>
      <c r="F32" s="12">
        <v>60</v>
      </c>
      <c r="G32" s="37">
        <v>0.6875</v>
      </c>
      <c r="H32" s="24">
        <f t="shared" si="7"/>
        <v>70</v>
      </c>
      <c r="I32" s="13">
        <f t="shared" si="8"/>
        <v>60</v>
      </c>
      <c r="J32" s="32">
        <f aca="true" t="shared" si="12" ref="J32:J42">7.5/8*SUM(I28:I35)</f>
        <v>404.0625</v>
      </c>
      <c r="K32" s="32">
        <v>2</v>
      </c>
      <c r="L32" s="15">
        <f t="shared" si="9"/>
        <v>41</v>
      </c>
      <c r="M32">
        <f t="shared" si="10"/>
        <v>0</v>
      </c>
      <c r="O32" s="21">
        <f t="shared" si="11"/>
        <v>0.8571428571428571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6</v>
      </c>
      <c r="B33" s="12">
        <v>1</v>
      </c>
      <c r="C33" s="13">
        <v>58</v>
      </c>
      <c r="D33" s="12">
        <v>9</v>
      </c>
      <c r="E33" s="12">
        <v>11</v>
      </c>
      <c r="F33" s="12">
        <v>60</v>
      </c>
      <c r="G33" s="37">
        <v>0.6930555555555555</v>
      </c>
      <c r="H33" s="24">
        <f t="shared" si="7"/>
        <v>70</v>
      </c>
      <c r="I33" s="13">
        <f t="shared" si="8"/>
        <v>60</v>
      </c>
      <c r="J33" s="32">
        <f t="shared" si="12"/>
        <v>399.375</v>
      </c>
      <c r="K33" s="32">
        <v>2</v>
      </c>
      <c r="L33" s="15">
        <f t="shared" si="9"/>
        <v>58</v>
      </c>
      <c r="M33">
        <f t="shared" si="10"/>
        <v>0</v>
      </c>
      <c r="O33" s="21">
        <f t="shared" si="11"/>
        <v>0.8571428571428571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6</v>
      </c>
      <c r="B34" s="12">
        <v>1</v>
      </c>
      <c r="C34" s="13">
        <v>13</v>
      </c>
      <c r="D34" s="12">
        <v>0</v>
      </c>
      <c r="E34" s="12">
        <v>3</v>
      </c>
      <c r="F34" s="12">
        <v>16</v>
      </c>
      <c r="G34" s="37">
        <v>0.695138888888889</v>
      </c>
      <c r="H34" s="24">
        <f t="shared" si="7"/>
        <v>70</v>
      </c>
      <c r="I34" s="13">
        <f t="shared" si="8"/>
        <v>16</v>
      </c>
      <c r="J34" s="32">
        <f t="shared" si="12"/>
        <v>385.3125</v>
      </c>
      <c r="K34" s="32">
        <v>1</v>
      </c>
      <c r="L34" s="15">
        <f t="shared" si="9"/>
        <v>13</v>
      </c>
      <c r="M34">
        <f t="shared" si="10"/>
        <v>0</v>
      </c>
      <c r="O34" s="21">
        <f t="shared" si="11"/>
        <v>0.22857142857142856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6</v>
      </c>
      <c r="B35" s="12">
        <v>1</v>
      </c>
      <c r="C35" s="13">
        <v>55</v>
      </c>
      <c r="D35" s="12">
        <v>3</v>
      </c>
      <c r="E35" s="12">
        <v>18</v>
      </c>
      <c r="F35" s="12">
        <v>70</v>
      </c>
      <c r="G35" s="37">
        <v>0.6993055555555555</v>
      </c>
      <c r="H35" s="24">
        <f t="shared" si="7"/>
        <v>70</v>
      </c>
      <c r="I35" s="13">
        <f t="shared" si="8"/>
        <v>70</v>
      </c>
      <c r="J35" s="32">
        <f t="shared" si="12"/>
        <v>399.375</v>
      </c>
      <c r="K35" s="32">
        <v>3</v>
      </c>
      <c r="L35" s="15">
        <f t="shared" si="9"/>
        <v>55</v>
      </c>
      <c r="M35">
        <f t="shared" si="10"/>
        <v>0</v>
      </c>
      <c r="O35" s="21">
        <f t="shared" si="11"/>
        <v>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6</v>
      </c>
      <c r="B36" s="12">
        <v>1</v>
      </c>
      <c r="C36" s="13">
        <v>54</v>
      </c>
      <c r="D36" s="12">
        <v>6</v>
      </c>
      <c r="E36" s="12">
        <v>7</v>
      </c>
      <c r="F36" s="12">
        <v>55</v>
      </c>
      <c r="G36" s="37">
        <v>0.7041666666666666</v>
      </c>
      <c r="H36" s="24">
        <f t="shared" si="7"/>
        <v>70</v>
      </c>
      <c r="I36" s="13">
        <f t="shared" si="8"/>
        <v>55</v>
      </c>
      <c r="J36" s="32">
        <f t="shared" si="12"/>
        <v>383.4375</v>
      </c>
      <c r="K36" s="32">
        <v>2</v>
      </c>
      <c r="L36" s="15">
        <f t="shared" si="9"/>
        <v>54</v>
      </c>
      <c r="M36">
        <f t="shared" si="10"/>
        <v>0</v>
      </c>
      <c r="O36" s="21">
        <f t="shared" si="11"/>
        <v>0.7857142857142857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 t="s">
        <v>31</v>
      </c>
      <c r="B37" s="12">
        <v>1</v>
      </c>
      <c r="C37" s="13">
        <v>28</v>
      </c>
      <c r="D37" s="12">
        <v>1</v>
      </c>
      <c r="E37" s="12">
        <v>8</v>
      </c>
      <c r="F37" s="12">
        <v>35</v>
      </c>
      <c r="G37" s="37">
        <v>0.7090277777777778</v>
      </c>
      <c r="H37" s="24">
        <f t="shared" si="7"/>
        <v>70</v>
      </c>
      <c r="I37" s="13">
        <f t="shared" si="8"/>
        <v>35</v>
      </c>
      <c r="J37" s="32">
        <f t="shared" si="12"/>
        <v>388.125</v>
      </c>
      <c r="K37" s="32">
        <v>1</v>
      </c>
      <c r="L37" s="15">
        <f t="shared" si="9"/>
        <v>28</v>
      </c>
      <c r="M37">
        <f t="shared" si="10"/>
        <v>0</v>
      </c>
      <c r="O37" s="21">
        <f t="shared" si="11"/>
        <v>0.5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6</v>
      </c>
      <c r="B38" s="12">
        <v>1</v>
      </c>
      <c r="C38" s="13">
        <v>47</v>
      </c>
      <c r="D38" s="12">
        <v>2</v>
      </c>
      <c r="E38" s="12">
        <v>20</v>
      </c>
      <c r="F38" s="12">
        <v>65</v>
      </c>
      <c r="G38" s="37">
        <v>0.7152777777777777</v>
      </c>
      <c r="H38" s="24">
        <f t="shared" si="7"/>
        <v>70</v>
      </c>
      <c r="I38" s="13">
        <f t="shared" si="8"/>
        <v>65</v>
      </c>
      <c r="J38" s="32">
        <f t="shared" si="12"/>
        <v>388.125</v>
      </c>
      <c r="K38" s="32">
        <v>2</v>
      </c>
      <c r="L38" s="15">
        <f t="shared" si="9"/>
        <v>47</v>
      </c>
      <c r="M38">
        <f t="shared" si="10"/>
        <v>0</v>
      </c>
      <c r="O38" s="21">
        <f t="shared" si="11"/>
        <v>0.9285714285714286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 t="s">
        <v>31</v>
      </c>
      <c r="B39" s="12">
        <v>1</v>
      </c>
      <c r="C39" s="13">
        <v>48</v>
      </c>
      <c r="D39" s="12">
        <v>4</v>
      </c>
      <c r="E39" s="12">
        <v>4</v>
      </c>
      <c r="F39" s="12">
        <v>48</v>
      </c>
      <c r="G39" s="37">
        <v>0.7194444444444444</v>
      </c>
      <c r="H39" s="24">
        <f t="shared" si="7"/>
        <v>70</v>
      </c>
      <c r="I39" s="13">
        <f t="shared" si="8"/>
        <v>48</v>
      </c>
      <c r="J39" s="32">
        <f t="shared" si="12"/>
        <v>424.6875</v>
      </c>
      <c r="K39" s="32">
        <v>0</v>
      </c>
      <c r="L39" s="15">
        <f t="shared" si="9"/>
        <v>48</v>
      </c>
      <c r="M39">
        <f t="shared" si="10"/>
        <v>0</v>
      </c>
      <c r="O39" s="21">
        <f t="shared" si="11"/>
        <v>0.6857142857142857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6</v>
      </c>
      <c r="B40" s="12">
        <v>1</v>
      </c>
      <c r="C40" s="13">
        <v>52</v>
      </c>
      <c r="D40" s="12">
        <v>4</v>
      </c>
      <c r="E40" s="12">
        <v>17</v>
      </c>
      <c r="F40" s="12">
        <v>65</v>
      </c>
      <c r="G40" s="37">
        <v>0.7256944444444444</v>
      </c>
      <c r="H40" s="24">
        <f t="shared" si="7"/>
        <v>70</v>
      </c>
      <c r="I40" s="13">
        <f t="shared" si="8"/>
        <v>65</v>
      </c>
      <c r="J40" s="32">
        <f t="shared" si="12"/>
        <v>401.25</v>
      </c>
      <c r="K40" s="32">
        <v>1</v>
      </c>
      <c r="L40" s="15">
        <f t="shared" si="9"/>
        <v>52</v>
      </c>
      <c r="M40">
        <f t="shared" si="10"/>
        <v>0</v>
      </c>
      <c r="O40" s="21">
        <f t="shared" si="11"/>
        <v>0.9285714285714286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6</v>
      </c>
      <c r="B41" s="12">
        <v>1</v>
      </c>
      <c r="C41" s="13">
        <v>40</v>
      </c>
      <c r="D41" s="12">
        <v>1</v>
      </c>
      <c r="E41" s="12">
        <v>21</v>
      </c>
      <c r="F41" s="12">
        <v>60</v>
      </c>
      <c r="G41" s="37">
        <v>0.7305555555555555</v>
      </c>
      <c r="H41" s="24">
        <f t="shared" si="7"/>
        <v>70</v>
      </c>
      <c r="I41" s="13">
        <f t="shared" si="8"/>
        <v>60</v>
      </c>
      <c r="J41" s="32">
        <f t="shared" si="12"/>
        <v>391.875</v>
      </c>
      <c r="K41" s="32">
        <v>0</v>
      </c>
      <c r="L41" s="15">
        <f t="shared" si="9"/>
        <v>40</v>
      </c>
      <c r="M41">
        <f t="shared" si="10"/>
        <v>0</v>
      </c>
      <c r="O41" s="21">
        <f t="shared" si="11"/>
        <v>0.8571428571428571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 t="s">
        <v>31</v>
      </c>
      <c r="B42" s="12">
        <v>1</v>
      </c>
      <c r="C42" s="13">
        <v>45</v>
      </c>
      <c r="D42" s="12">
        <v>0</v>
      </c>
      <c r="E42" s="12">
        <v>10</v>
      </c>
      <c r="F42" s="12">
        <v>55</v>
      </c>
      <c r="G42" s="37">
        <v>0.736111111111111</v>
      </c>
      <c r="H42" s="24">
        <f t="shared" si="7"/>
        <v>70</v>
      </c>
      <c r="I42" s="13">
        <f t="shared" si="8"/>
        <v>55</v>
      </c>
      <c r="J42" s="32">
        <f t="shared" si="12"/>
        <v>410.625</v>
      </c>
      <c r="K42" s="32">
        <v>0</v>
      </c>
      <c r="L42" s="15">
        <f t="shared" si="9"/>
        <v>45</v>
      </c>
      <c r="M42">
        <f t="shared" si="10"/>
        <v>0</v>
      </c>
      <c r="O42" s="21">
        <f t="shared" si="11"/>
        <v>0.7857142857142857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6</v>
      </c>
      <c r="B43" s="12" t="s">
        <v>29</v>
      </c>
      <c r="C43" s="13">
        <v>37</v>
      </c>
      <c r="D43" s="12">
        <v>2</v>
      </c>
      <c r="E43" s="12">
        <v>10</v>
      </c>
      <c r="F43" s="12">
        <v>45</v>
      </c>
      <c r="G43" s="37">
        <v>0.7423611111111111</v>
      </c>
      <c r="H43" s="24">
        <f t="shared" si="7"/>
        <v>70</v>
      </c>
      <c r="I43" s="13">
        <f t="shared" si="8"/>
        <v>45</v>
      </c>
      <c r="J43" s="32"/>
      <c r="K43" s="32">
        <v>1</v>
      </c>
      <c r="L43" s="15">
        <f t="shared" si="9"/>
        <v>37</v>
      </c>
      <c r="M43">
        <f t="shared" si="10"/>
        <v>0</v>
      </c>
      <c r="O43" s="21">
        <f t="shared" si="11"/>
        <v>0.6428571428571429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6</v>
      </c>
      <c r="B44" s="12">
        <v>1</v>
      </c>
      <c r="C44" s="13">
        <v>37</v>
      </c>
      <c r="D44" s="12">
        <v>2</v>
      </c>
      <c r="E44" s="12">
        <v>10</v>
      </c>
      <c r="F44" s="12">
        <v>45</v>
      </c>
      <c r="G44" s="37">
        <v>0.7493055555555554</v>
      </c>
      <c r="H44" s="24">
        <f t="shared" si="7"/>
        <v>70</v>
      </c>
      <c r="I44" s="13">
        <f t="shared" si="8"/>
        <v>45</v>
      </c>
      <c r="J44" s="32"/>
      <c r="K44" s="32">
        <v>3</v>
      </c>
      <c r="L44" s="15">
        <f>F44-E44+D44</f>
        <v>37</v>
      </c>
      <c r="M44">
        <f>IF(L44-C44=0,0,"chyba")</f>
        <v>0</v>
      </c>
      <c r="O44" s="21">
        <f>I44/H44</f>
        <v>0.6428571428571429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>
        <v>6</v>
      </c>
      <c r="B45" s="12">
        <v>1</v>
      </c>
      <c r="C45" s="13">
        <v>41</v>
      </c>
      <c r="D45" s="12">
        <v>1</v>
      </c>
      <c r="E45" s="12">
        <v>15</v>
      </c>
      <c r="F45" s="12">
        <v>55</v>
      </c>
      <c r="G45" s="37">
        <v>0.7527777777777778</v>
      </c>
      <c r="H45" s="24">
        <f t="shared" si="7"/>
        <v>70</v>
      </c>
      <c r="I45" s="13">
        <f t="shared" si="8"/>
        <v>55</v>
      </c>
      <c r="J45" s="32"/>
      <c r="K45" s="32">
        <v>0</v>
      </c>
      <c r="L45" s="15">
        <f>F45-E45+D45</f>
        <v>41</v>
      </c>
      <c r="M45">
        <f>IF(L45-C45=0,0,"chyba")</f>
        <v>0</v>
      </c>
      <c r="O45" s="21">
        <f>I45/H45</f>
        <v>0.7857142857142857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  <c r="AK45" s="23"/>
      <c r="AL45" s="23"/>
      <c r="AM45" s="23"/>
      <c r="AN45" s="23"/>
      <c r="AO45" s="23"/>
      <c r="AP45" s="23"/>
      <c r="AQ45" s="23"/>
      <c r="AR45" s="23"/>
      <c r="AS45" s="23"/>
    </row>
    <row r="46" spans="1:46" ht="14.25">
      <c r="A46" s="12"/>
      <c r="B46" s="12"/>
      <c r="C46" s="13"/>
      <c r="D46" s="12"/>
      <c r="E46" s="12"/>
      <c r="F46" s="12"/>
      <c r="G46" s="12"/>
      <c r="H46" s="14"/>
      <c r="I46" s="13"/>
      <c r="J46" s="32"/>
      <c r="K46" s="27"/>
      <c r="L46" s="15"/>
      <c r="O46" s="29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30"/>
    </row>
    <row r="47" spans="1:45" ht="14.25">
      <c r="A47" s="12" t="s">
        <v>17</v>
      </c>
      <c r="B47" s="12"/>
      <c r="C47" s="12">
        <f>SUM(C28:C45)</f>
        <v>725</v>
      </c>
      <c r="D47" s="12">
        <f>SUM(D28:D45)</f>
        <v>40</v>
      </c>
      <c r="E47" s="12">
        <f>SUM(E28:E45)</f>
        <v>214</v>
      </c>
      <c r="F47" s="12">
        <f>SUM(F28:F45)</f>
        <v>959</v>
      </c>
      <c r="G47" s="12"/>
      <c r="H47" s="12">
        <f>SUM(H28:H45)</f>
        <v>1260</v>
      </c>
      <c r="I47" s="12">
        <f>SUM(I28:I45)</f>
        <v>959</v>
      </c>
      <c r="J47" s="33"/>
      <c r="K47" s="27"/>
      <c r="L47" s="15">
        <f>F47-E47+D47</f>
        <v>785</v>
      </c>
      <c r="M47" t="str">
        <f>IF(L47-C47=0,0,"chyba")</f>
        <v>chyba</v>
      </c>
      <c r="O47" s="21">
        <f>I47/H47</f>
        <v>0.7611111111111111</v>
      </c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  <c r="AK47" s="23"/>
      <c r="AL47" s="23"/>
      <c r="AM47" s="23"/>
      <c r="AN47" s="23"/>
      <c r="AO47" s="23"/>
      <c r="AP47" s="23"/>
      <c r="AQ47" s="23"/>
      <c r="AR47" s="23"/>
      <c r="AS47" s="23"/>
    </row>
    <row r="48" ht="14.25">
      <c r="J48" s="34"/>
    </row>
    <row r="49" spans="1:10" ht="14.25">
      <c r="A49" s="35" t="s">
        <v>28</v>
      </c>
      <c r="J49" s="34"/>
    </row>
    <row r="50" ht="14.25">
      <c r="J50" s="34"/>
    </row>
    <row r="51" spans="1:45" ht="14.25">
      <c r="A51" s="12">
        <v>18</v>
      </c>
      <c r="B51" s="12">
        <v>15</v>
      </c>
      <c r="C51" s="13">
        <v>21</v>
      </c>
      <c r="D51" s="12">
        <v>1</v>
      </c>
      <c r="E51" s="12">
        <v>8</v>
      </c>
      <c r="F51" s="12">
        <v>28</v>
      </c>
      <c r="G51" s="37">
        <v>0.66875</v>
      </c>
      <c r="H51" s="24">
        <f aca="true" t="shared" si="13" ref="H51:H66">IF(B51=1,70,IF(B51=2,140,IF(B51="W1",70,IF(B51="W2",140,IF(B51=15,140,140)))))</f>
        <v>140</v>
      </c>
      <c r="I51" s="13">
        <f aca="true" t="shared" si="14" ref="I51:I66">MAX(C51,F51)</f>
        <v>28</v>
      </c>
      <c r="J51" s="32"/>
      <c r="K51" s="32">
        <v>4</v>
      </c>
      <c r="L51" s="15">
        <f aca="true" t="shared" si="15" ref="L51:L66">F51-E51+D51</f>
        <v>21</v>
      </c>
      <c r="M51">
        <f aca="true" t="shared" si="16" ref="M51:M66">IF(L51-C51=0,0,"chyba")</f>
        <v>0</v>
      </c>
      <c r="O51" s="21">
        <f aca="true" t="shared" si="17" ref="O51:O66">I51/H51</f>
        <v>0.2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18</v>
      </c>
      <c r="B52" s="12">
        <v>2</v>
      </c>
      <c r="C52" s="13">
        <v>46</v>
      </c>
      <c r="D52" s="12">
        <v>3</v>
      </c>
      <c r="E52" s="12">
        <v>17</v>
      </c>
      <c r="F52" s="12">
        <v>60</v>
      </c>
      <c r="G52" s="37">
        <v>0.6722222222222223</v>
      </c>
      <c r="H52" s="24">
        <f t="shared" si="13"/>
        <v>140</v>
      </c>
      <c r="I52" s="13">
        <f t="shared" si="14"/>
        <v>60</v>
      </c>
      <c r="J52" s="32"/>
      <c r="K52" s="32">
        <v>1</v>
      </c>
      <c r="L52" s="15">
        <f t="shared" si="15"/>
        <v>46</v>
      </c>
      <c r="M52">
        <f t="shared" si="16"/>
        <v>0</v>
      </c>
      <c r="O52" s="21">
        <f t="shared" si="17"/>
        <v>0.42857142857142855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18</v>
      </c>
      <c r="B53" s="12">
        <v>15</v>
      </c>
      <c r="C53" s="13">
        <v>57</v>
      </c>
      <c r="D53" s="12">
        <v>3</v>
      </c>
      <c r="E53" s="12">
        <v>21</v>
      </c>
      <c r="F53" s="12">
        <v>75</v>
      </c>
      <c r="G53" s="37">
        <v>0.6791666666666667</v>
      </c>
      <c r="H53" s="24">
        <f t="shared" si="13"/>
        <v>140</v>
      </c>
      <c r="I53" s="13">
        <f t="shared" si="14"/>
        <v>75</v>
      </c>
      <c r="J53" s="32"/>
      <c r="K53" s="32">
        <v>3</v>
      </c>
      <c r="L53" s="15">
        <f t="shared" si="15"/>
        <v>57</v>
      </c>
      <c r="M53">
        <f t="shared" si="16"/>
        <v>0</v>
      </c>
      <c r="O53" s="21">
        <f t="shared" si="17"/>
        <v>0.5357142857142857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18</v>
      </c>
      <c r="B54" s="12">
        <v>15</v>
      </c>
      <c r="C54" s="13">
        <v>49</v>
      </c>
      <c r="D54" s="12">
        <v>2</v>
      </c>
      <c r="E54" s="12">
        <v>18</v>
      </c>
      <c r="F54" s="12">
        <v>65</v>
      </c>
      <c r="G54" s="37">
        <v>0.6833333333333333</v>
      </c>
      <c r="H54" s="24">
        <f t="shared" si="13"/>
        <v>140</v>
      </c>
      <c r="I54" s="13">
        <f t="shared" si="14"/>
        <v>65</v>
      </c>
      <c r="J54" s="32"/>
      <c r="K54" s="32">
        <v>1</v>
      </c>
      <c r="L54" s="15">
        <f t="shared" si="15"/>
        <v>49</v>
      </c>
      <c r="M54">
        <f t="shared" si="16"/>
        <v>0</v>
      </c>
      <c r="O54" s="21">
        <f t="shared" si="17"/>
        <v>0.4642857142857143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18</v>
      </c>
      <c r="B55" s="12">
        <v>15</v>
      </c>
      <c r="C55" s="13">
        <v>45</v>
      </c>
      <c r="D55" s="12">
        <v>2</v>
      </c>
      <c r="E55" s="12">
        <v>22</v>
      </c>
      <c r="F55" s="12">
        <v>65</v>
      </c>
      <c r="G55" s="37">
        <v>0.6895833333333334</v>
      </c>
      <c r="H55" s="24">
        <f t="shared" si="13"/>
        <v>140</v>
      </c>
      <c r="I55" s="13">
        <f t="shared" si="14"/>
        <v>65</v>
      </c>
      <c r="J55" s="32">
        <f aca="true" t="shared" si="18" ref="J55:J63">7.5/8*SUM(I51:I58)</f>
        <v>495</v>
      </c>
      <c r="K55" s="32">
        <v>2</v>
      </c>
      <c r="L55" s="15">
        <f t="shared" si="15"/>
        <v>45</v>
      </c>
      <c r="M55">
        <f t="shared" si="16"/>
        <v>0</v>
      </c>
      <c r="O55" s="21">
        <f t="shared" si="17"/>
        <v>0.4642857142857143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>
        <v>18</v>
      </c>
      <c r="B56" s="12">
        <v>2</v>
      </c>
      <c r="C56" s="13">
        <v>62</v>
      </c>
      <c r="D56" s="12">
        <v>6</v>
      </c>
      <c r="E56" s="12">
        <v>24</v>
      </c>
      <c r="F56" s="12">
        <v>80</v>
      </c>
      <c r="G56" s="37">
        <v>0.6944444444444444</v>
      </c>
      <c r="H56" s="24">
        <f t="shared" si="13"/>
        <v>140</v>
      </c>
      <c r="I56" s="13">
        <f t="shared" si="14"/>
        <v>80</v>
      </c>
      <c r="J56" s="32">
        <f t="shared" si="18"/>
        <v>534.375</v>
      </c>
      <c r="K56" s="32">
        <v>1</v>
      </c>
      <c r="L56" s="15">
        <f t="shared" si="15"/>
        <v>62</v>
      </c>
      <c r="M56">
        <f t="shared" si="16"/>
        <v>0</v>
      </c>
      <c r="O56" s="21">
        <f t="shared" si="17"/>
        <v>0.5714285714285714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4.25">
      <c r="A57" s="12">
        <v>18</v>
      </c>
      <c r="B57" s="12">
        <v>2</v>
      </c>
      <c r="C57" s="13">
        <v>47</v>
      </c>
      <c r="D57" s="12">
        <v>2</v>
      </c>
      <c r="E57" s="12">
        <v>30</v>
      </c>
      <c r="F57" s="12">
        <v>75</v>
      </c>
      <c r="G57" s="37">
        <v>0.7013888888888888</v>
      </c>
      <c r="H57" s="24">
        <f t="shared" si="13"/>
        <v>140</v>
      </c>
      <c r="I57" s="13">
        <f t="shared" si="14"/>
        <v>75</v>
      </c>
      <c r="J57" s="32">
        <f t="shared" si="18"/>
        <v>576.5625</v>
      </c>
      <c r="K57" s="32">
        <v>3</v>
      </c>
      <c r="L57" s="15">
        <f t="shared" si="15"/>
        <v>47</v>
      </c>
      <c r="M57">
        <f t="shared" si="16"/>
        <v>0</v>
      </c>
      <c r="O57" s="21">
        <f t="shared" si="17"/>
        <v>0.5357142857142857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4.25">
      <c r="A58" s="12">
        <v>18</v>
      </c>
      <c r="B58" s="12">
        <v>2</v>
      </c>
      <c r="C58" s="13">
        <v>63</v>
      </c>
      <c r="D58" s="12">
        <v>3</v>
      </c>
      <c r="E58" s="12">
        <v>20</v>
      </c>
      <c r="F58" s="12">
        <v>80</v>
      </c>
      <c r="G58" s="37">
        <v>0.7055555555555556</v>
      </c>
      <c r="H58" s="24">
        <f t="shared" si="13"/>
        <v>140</v>
      </c>
      <c r="I58" s="13">
        <f t="shared" si="14"/>
        <v>80</v>
      </c>
      <c r="J58" s="32">
        <f t="shared" si="18"/>
        <v>585.9375</v>
      </c>
      <c r="K58" s="32">
        <v>1</v>
      </c>
      <c r="L58" s="15">
        <f t="shared" si="15"/>
        <v>63</v>
      </c>
      <c r="M58">
        <f t="shared" si="16"/>
        <v>0</v>
      </c>
      <c r="O58" s="21">
        <f t="shared" si="17"/>
        <v>0.5714285714285714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4.25">
      <c r="A59" s="12">
        <v>18</v>
      </c>
      <c r="B59" s="12">
        <v>15</v>
      </c>
      <c r="C59" s="13">
        <v>57</v>
      </c>
      <c r="D59" s="12">
        <v>4</v>
      </c>
      <c r="E59" s="12">
        <v>17</v>
      </c>
      <c r="F59" s="12">
        <v>70</v>
      </c>
      <c r="G59" s="37">
        <v>0.7118055555555556</v>
      </c>
      <c r="H59" s="24">
        <f t="shared" si="13"/>
        <v>140</v>
      </c>
      <c r="I59" s="13">
        <f t="shared" si="14"/>
        <v>70</v>
      </c>
      <c r="J59" s="32">
        <f t="shared" si="18"/>
        <v>604.6875</v>
      </c>
      <c r="K59" s="32">
        <v>2</v>
      </c>
      <c r="L59" s="15">
        <f t="shared" si="15"/>
        <v>57</v>
      </c>
      <c r="M59">
        <f t="shared" si="16"/>
        <v>0</v>
      </c>
      <c r="O59" s="21">
        <f t="shared" si="17"/>
        <v>0.5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4.25">
      <c r="A60" s="12">
        <v>18</v>
      </c>
      <c r="B60" s="12">
        <v>15</v>
      </c>
      <c r="C60" s="13">
        <v>69</v>
      </c>
      <c r="D60" s="12">
        <v>4</v>
      </c>
      <c r="E60" s="12">
        <v>40</v>
      </c>
      <c r="F60" s="12">
        <v>105</v>
      </c>
      <c r="G60" s="37">
        <v>0.7166666666666667</v>
      </c>
      <c r="H60" s="24">
        <f t="shared" si="13"/>
        <v>140</v>
      </c>
      <c r="I60" s="13">
        <f t="shared" si="14"/>
        <v>105</v>
      </c>
      <c r="J60" s="32">
        <f t="shared" si="18"/>
        <v>604.6875</v>
      </c>
      <c r="K60" s="32">
        <v>1</v>
      </c>
      <c r="L60" s="15">
        <f t="shared" si="15"/>
        <v>69</v>
      </c>
      <c r="M60">
        <f t="shared" si="16"/>
        <v>0</v>
      </c>
      <c r="O60" s="21">
        <f t="shared" si="17"/>
        <v>0.75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18</v>
      </c>
      <c r="B61" s="12">
        <v>2</v>
      </c>
      <c r="C61" s="13">
        <v>66</v>
      </c>
      <c r="D61" s="12">
        <v>3</v>
      </c>
      <c r="E61" s="12">
        <v>22</v>
      </c>
      <c r="F61" s="12">
        <v>85</v>
      </c>
      <c r="G61" s="37">
        <v>0.7222222222222222</v>
      </c>
      <c r="H61" s="24">
        <f t="shared" si="13"/>
        <v>140</v>
      </c>
      <c r="I61" s="13">
        <f t="shared" si="14"/>
        <v>85</v>
      </c>
      <c r="J61" s="32">
        <f t="shared" si="18"/>
        <v>595.3125</v>
      </c>
      <c r="K61" s="32">
        <v>1</v>
      </c>
      <c r="L61" s="15">
        <f t="shared" si="15"/>
        <v>66</v>
      </c>
      <c r="M61">
        <f t="shared" si="16"/>
        <v>0</v>
      </c>
      <c r="O61" s="21">
        <f t="shared" si="17"/>
        <v>0.6071428571428571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>
        <v>18</v>
      </c>
      <c r="B62" s="12">
        <v>15</v>
      </c>
      <c r="C62" s="13">
        <v>62</v>
      </c>
      <c r="D62" s="12">
        <v>2</v>
      </c>
      <c r="E62" s="12">
        <v>25</v>
      </c>
      <c r="F62" s="12">
        <v>85</v>
      </c>
      <c r="G62" s="37">
        <v>0.7291666666666667</v>
      </c>
      <c r="H62" s="24">
        <f t="shared" si="13"/>
        <v>140</v>
      </c>
      <c r="I62" s="13">
        <f t="shared" si="14"/>
        <v>85</v>
      </c>
      <c r="J62" s="32">
        <f t="shared" si="18"/>
        <v>595.3125</v>
      </c>
      <c r="K62" s="32">
        <v>3</v>
      </c>
      <c r="L62" s="15">
        <f t="shared" si="15"/>
        <v>62</v>
      </c>
      <c r="M62">
        <f t="shared" si="16"/>
        <v>0</v>
      </c>
      <c r="O62" s="21">
        <f t="shared" si="17"/>
        <v>0.6071428571428571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18</v>
      </c>
      <c r="B63" s="12">
        <v>2</v>
      </c>
      <c r="C63" s="13">
        <v>43</v>
      </c>
      <c r="D63" s="12">
        <v>2</v>
      </c>
      <c r="E63" s="12">
        <v>24</v>
      </c>
      <c r="F63" s="12">
        <v>65</v>
      </c>
      <c r="G63" s="37">
        <v>0.7340277777777778</v>
      </c>
      <c r="H63" s="24">
        <f t="shared" si="13"/>
        <v>140</v>
      </c>
      <c r="I63" s="13">
        <f t="shared" si="14"/>
        <v>65</v>
      </c>
      <c r="J63" s="32">
        <f t="shared" si="18"/>
        <v>548.4375</v>
      </c>
      <c r="K63" s="32">
        <v>2</v>
      </c>
      <c r="L63" s="15">
        <f t="shared" si="15"/>
        <v>43</v>
      </c>
      <c r="M63">
        <f t="shared" si="16"/>
        <v>0</v>
      </c>
      <c r="O63" s="21">
        <f t="shared" si="17"/>
        <v>0.4642857142857143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>
        <v>18</v>
      </c>
      <c r="B64" s="12">
        <v>2</v>
      </c>
      <c r="C64" s="13">
        <v>66</v>
      </c>
      <c r="D64" s="12">
        <v>7</v>
      </c>
      <c r="E64" s="12">
        <v>11</v>
      </c>
      <c r="F64" s="12">
        <v>70</v>
      </c>
      <c r="G64" s="37">
        <v>0.7381944444444445</v>
      </c>
      <c r="H64" s="24">
        <f t="shared" si="13"/>
        <v>140</v>
      </c>
      <c r="I64" s="13">
        <f t="shared" si="14"/>
        <v>70</v>
      </c>
      <c r="J64" s="32"/>
      <c r="K64" s="32">
        <v>0</v>
      </c>
      <c r="L64" s="15">
        <f t="shared" si="15"/>
        <v>66</v>
      </c>
      <c r="M64">
        <f t="shared" si="16"/>
        <v>0</v>
      </c>
      <c r="O64" s="21">
        <f t="shared" si="17"/>
        <v>0.5</v>
      </c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  <c r="AK64" s="23"/>
      <c r="AL64" s="23"/>
      <c r="AM64" s="23"/>
      <c r="AN64" s="23"/>
      <c r="AO64" s="23"/>
      <c r="AP64" s="23"/>
      <c r="AQ64" s="23"/>
      <c r="AR64" s="23"/>
      <c r="AS64" s="23"/>
    </row>
    <row r="65" spans="1:45" ht="14.25">
      <c r="A65" s="12">
        <v>18</v>
      </c>
      <c r="B65" s="12">
        <v>15</v>
      </c>
      <c r="C65" s="13">
        <v>59</v>
      </c>
      <c r="D65" s="12">
        <v>2</v>
      </c>
      <c r="E65" s="12">
        <v>18</v>
      </c>
      <c r="F65" s="12">
        <v>75</v>
      </c>
      <c r="G65" s="37">
        <v>0.7444444444444445</v>
      </c>
      <c r="H65" s="24">
        <f t="shared" si="13"/>
        <v>140</v>
      </c>
      <c r="I65" s="13">
        <f t="shared" si="14"/>
        <v>75</v>
      </c>
      <c r="J65" s="32"/>
      <c r="K65" s="32">
        <v>1</v>
      </c>
      <c r="L65" s="15">
        <f t="shared" si="15"/>
        <v>59</v>
      </c>
      <c r="M65">
        <f t="shared" si="16"/>
        <v>0</v>
      </c>
      <c r="O65" s="21">
        <f t="shared" si="17"/>
        <v>0.5357142857142857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spans="1:45" ht="14.25">
      <c r="A66" s="12">
        <v>18</v>
      </c>
      <c r="B66" s="12">
        <v>15</v>
      </c>
      <c r="C66" s="13">
        <v>27</v>
      </c>
      <c r="D66" s="12">
        <v>2</v>
      </c>
      <c r="E66" s="12">
        <v>5</v>
      </c>
      <c r="F66" s="12">
        <v>30</v>
      </c>
      <c r="G66" s="37">
        <v>0.75</v>
      </c>
      <c r="H66" s="24">
        <f t="shared" si="13"/>
        <v>140</v>
      </c>
      <c r="I66" s="13">
        <f t="shared" si="14"/>
        <v>30</v>
      </c>
      <c r="J66" s="32"/>
      <c r="K66" s="32">
        <v>1</v>
      </c>
      <c r="L66" s="15">
        <f t="shared" si="15"/>
        <v>27</v>
      </c>
      <c r="M66">
        <f t="shared" si="16"/>
        <v>0</v>
      </c>
      <c r="O66" s="21">
        <f t="shared" si="17"/>
        <v>0.21428571428571427</v>
      </c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  <c r="AK66" s="23"/>
      <c r="AL66" s="23"/>
      <c r="AM66" s="23"/>
      <c r="AN66" s="23"/>
      <c r="AO66" s="23"/>
      <c r="AP66" s="23"/>
      <c r="AQ66" s="23"/>
      <c r="AR66" s="23"/>
      <c r="AS66" s="23"/>
    </row>
    <row r="67" spans="1:46" ht="14.25">
      <c r="A67" s="12"/>
      <c r="B67" s="12"/>
      <c r="C67" s="13"/>
      <c r="D67" s="12"/>
      <c r="E67" s="12"/>
      <c r="F67" s="12"/>
      <c r="G67" s="12"/>
      <c r="H67" s="14"/>
      <c r="I67" s="13"/>
      <c r="J67" s="32"/>
      <c r="K67" s="27"/>
      <c r="L67" s="15"/>
      <c r="O67" s="29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30"/>
    </row>
    <row r="68" spans="1:45" ht="14.25">
      <c r="A68" s="12" t="s">
        <v>17</v>
      </c>
      <c r="B68" s="12"/>
      <c r="C68" s="12">
        <f>SUM(C51:C66)</f>
        <v>839</v>
      </c>
      <c r="D68" s="12">
        <f>SUM(D51:D66)</f>
        <v>48</v>
      </c>
      <c r="E68" s="12">
        <f>SUM(E51:E66)</f>
        <v>322</v>
      </c>
      <c r="F68" s="12">
        <f>SUM(F51:F66)</f>
        <v>1113</v>
      </c>
      <c r="G68" s="12"/>
      <c r="H68" s="12">
        <f>SUM(H51:H66)</f>
        <v>2240</v>
      </c>
      <c r="I68" s="12">
        <f>SUM(I51:I66)</f>
        <v>1113</v>
      </c>
      <c r="J68" s="33"/>
      <c r="K68" s="27"/>
      <c r="L68" s="15">
        <f>F68-E68+D68</f>
        <v>839</v>
      </c>
      <c r="M68">
        <f>IF(L68-C68=0,0,"chyba")</f>
        <v>0</v>
      </c>
      <c r="O68" s="21">
        <f>I68/H68</f>
        <v>0.496875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ht="14.25">
      <c r="J69" s="34"/>
    </row>
    <row r="70" spans="1:45" ht="14.25">
      <c r="A70" s="12">
        <v>24</v>
      </c>
      <c r="B70" s="12">
        <v>2</v>
      </c>
      <c r="C70" s="13">
        <v>45</v>
      </c>
      <c r="D70" s="12">
        <v>0</v>
      </c>
      <c r="E70" s="12">
        <v>40</v>
      </c>
      <c r="F70" s="12">
        <v>85</v>
      </c>
      <c r="G70" s="37">
        <v>0.66875</v>
      </c>
      <c r="H70" s="24">
        <f aca="true" t="shared" si="19" ref="H70:H84">IF(B70=1,70,IF(B70=2,140,IF(B70="W1",70,IF(B70="W2",140,IF(B70=15,140,140)))))</f>
        <v>140</v>
      </c>
      <c r="I70" s="13">
        <f aca="true" t="shared" si="20" ref="I70:I84">MAX(C70,F70)</f>
        <v>85</v>
      </c>
      <c r="J70" s="32"/>
      <c r="K70" s="32">
        <v>1</v>
      </c>
      <c r="L70" s="15">
        <f aca="true" t="shared" si="21" ref="L70:L84">F70-E70+D70</f>
        <v>45</v>
      </c>
      <c r="M70">
        <f aca="true" t="shared" si="22" ref="M70:M84">IF(L70-C70=0,0,"chyba")</f>
        <v>0</v>
      </c>
      <c r="O70" s="21">
        <f aca="true" t="shared" si="23" ref="O70:O84">I70/H70</f>
        <v>0.6071428571428571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4.25">
      <c r="A71" s="12">
        <v>24</v>
      </c>
      <c r="B71" s="12">
        <v>2</v>
      </c>
      <c r="C71" s="13">
        <v>52</v>
      </c>
      <c r="D71" s="12">
        <v>2</v>
      </c>
      <c r="E71" s="12">
        <v>25</v>
      </c>
      <c r="F71" s="12">
        <v>75</v>
      </c>
      <c r="G71" s="37">
        <v>0.675</v>
      </c>
      <c r="H71" s="24">
        <f t="shared" si="19"/>
        <v>140</v>
      </c>
      <c r="I71" s="13">
        <f t="shared" si="20"/>
        <v>75</v>
      </c>
      <c r="J71" s="32"/>
      <c r="K71" s="32">
        <v>2</v>
      </c>
      <c r="L71" s="15">
        <f t="shared" si="21"/>
        <v>52</v>
      </c>
      <c r="M71">
        <f t="shared" si="22"/>
        <v>0</v>
      </c>
      <c r="O71" s="21">
        <f t="shared" si="23"/>
        <v>0.5357142857142857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4.25">
      <c r="A72" s="12">
        <v>24</v>
      </c>
      <c r="B72" s="12" t="s">
        <v>30</v>
      </c>
      <c r="C72" s="13">
        <v>47</v>
      </c>
      <c r="D72" s="12">
        <v>4</v>
      </c>
      <c r="E72" s="12">
        <v>12</v>
      </c>
      <c r="F72" s="12">
        <v>55</v>
      </c>
      <c r="G72" s="37">
        <v>0.6798611111111111</v>
      </c>
      <c r="H72" s="24">
        <f t="shared" si="19"/>
        <v>140</v>
      </c>
      <c r="I72" s="13">
        <f t="shared" si="20"/>
        <v>55</v>
      </c>
      <c r="J72" s="32"/>
      <c r="K72" s="32">
        <v>1</v>
      </c>
      <c r="L72" s="15">
        <f t="shared" si="21"/>
        <v>47</v>
      </c>
      <c r="M72">
        <f t="shared" si="22"/>
        <v>0</v>
      </c>
      <c r="O72" s="21">
        <f t="shared" si="23"/>
        <v>0.39285714285714285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4.25">
      <c r="A73" s="12">
        <v>24</v>
      </c>
      <c r="B73" s="12">
        <v>15</v>
      </c>
      <c r="C73" s="13">
        <v>46</v>
      </c>
      <c r="D73" s="12">
        <v>2</v>
      </c>
      <c r="E73" s="12">
        <v>16</v>
      </c>
      <c r="F73" s="12">
        <v>60</v>
      </c>
      <c r="G73" s="37">
        <v>0.6847222222222222</v>
      </c>
      <c r="H73" s="24">
        <f t="shared" si="19"/>
        <v>140</v>
      </c>
      <c r="I73" s="13">
        <f t="shared" si="20"/>
        <v>60</v>
      </c>
      <c r="J73" s="32"/>
      <c r="K73" s="32">
        <v>0</v>
      </c>
      <c r="L73" s="15">
        <f t="shared" si="21"/>
        <v>46</v>
      </c>
      <c r="M73">
        <f t="shared" si="22"/>
        <v>0</v>
      </c>
      <c r="O73" s="21">
        <f t="shared" si="23"/>
        <v>0.42857142857142855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4.25">
      <c r="A74" s="12">
        <v>24</v>
      </c>
      <c r="B74" s="12" t="s">
        <v>30</v>
      </c>
      <c r="C74" s="13">
        <v>33</v>
      </c>
      <c r="D74" s="12">
        <v>0</v>
      </c>
      <c r="E74" s="12">
        <v>7</v>
      </c>
      <c r="F74" s="12">
        <v>40</v>
      </c>
      <c r="G74" s="37">
        <v>0.6909722222222222</v>
      </c>
      <c r="H74" s="24">
        <f t="shared" si="19"/>
        <v>140</v>
      </c>
      <c r="I74" s="13">
        <f t="shared" si="20"/>
        <v>40</v>
      </c>
      <c r="J74" s="32">
        <f aca="true" t="shared" si="24" ref="J74:J81">7.5/8*SUM(I70:I77)</f>
        <v>454.6875</v>
      </c>
      <c r="K74" s="32">
        <v>1</v>
      </c>
      <c r="L74" s="15">
        <f t="shared" si="21"/>
        <v>33</v>
      </c>
      <c r="M74">
        <f t="shared" si="22"/>
        <v>0</v>
      </c>
      <c r="O74" s="21">
        <f t="shared" si="23"/>
        <v>0.2857142857142857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5" ht="14.25">
      <c r="A75" s="12">
        <v>24</v>
      </c>
      <c r="B75" s="12">
        <v>2</v>
      </c>
      <c r="C75" s="13">
        <v>35</v>
      </c>
      <c r="D75" s="12">
        <v>4</v>
      </c>
      <c r="E75" s="12">
        <v>9</v>
      </c>
      <c r="F75" s="12">
        <v>40</v>
      </c>
      <c r="G75" s="37">
        <v>0.6958333333333333</v>
      </c>
      <c r="H75" s="24">
        <f t="shared" si="19"/>
        <v>140</v>
      </c>
      <c r="I75" s="13">
        <f t="shared" si="20"/>
        <v>40</v>
      </c>
      <c r="J75" s="32">
        <f t="shared" si="24"/>
        <v>450</v>
      </c>
      <c r="K75" s="32">
        <v>0</v>
      </c>
      <c r="L75" s="15">
        <f t="shared" si="21"/>
        <v>35</v>
      </c>
      <c r="M75">
        <f t="shared" si="22"/>
        <v>0</v>
      </c>
      <c r="O75" s="21">
        <f t="shared" si="23"/>
        <v>0.2857142857142857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45" ht="14.25">
      <c r="A76" s="12">
        <v>24</v>
      </c>
      <c r="B76" s="12">
        <v>2</v>
      </c>
      <c r="C76" s="13">
        <v>62</v>
      </c>
      <c r="D76" s="12">
        <v>12</v>
      </c>
      <c r="E76" s="12">
        <v>15</v>
      </c>
      <c r="F76" s="12">
        <v>65</v>
      </c>
      <c r="G76" s="37">
        <v>0.7027777777777778</v>
      </c>
      <c r="H76" s="24">
        <f t="shared" si="19"/>
        <v>140</v>
      </c>
      <c r="I76" s="13">
        <f t="shared" si="20"/>
        <v>65</v>
      </c>
      <c r="J76" s="32">
        <f t="shared" si="24"/>
        <v>450</v>
      </c>
      <c r="K76" s="32">
        <v>2</v>
      </c>
      <c r="L76" s="15">
        <f t="shared" si="21"/>
        <v>62</v>
      </c>
      <c r="M76">
        <f t="shared" si="22"/>
        <v>0</v>
      </c>
      <c r="O76" s="21">
        <f t="shared" si="23"/>
        <v>0.4642857142857143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45" ht="14.25">
      <c r="A77" s="12">
        <v>24</v>
      </c>
      <c r="B77" s="12">
        <v>15</v>
      </c>
      <c r="C77" s="13">
        <v>59</v>
      </c>
      <c r="D77" s="12">
        <v>4</v>
      </c>
      <c r="E77" s="12">
        <v>10</v>
      </c>
      <c r="F77" s="12">
        <v>65</v>
      </c>
      <c r="G77" s="37">
        <v>0.7069444444444445</v>
      </c>
      <c r="H77" s="24">
        <f t="shared" si="19"/>
        <v>140</v>
      </c>
      <c r="I77" s="13">
        <f t="shared" si="20"/>
        <v>65</v>
      </c>
      <c r="J77" s="32">
        <f t="shared" si="24"/>
        <v>478.125</v>
      </c>
      <c r="K77" s="32">
        <v>0</v>
      </c>
      <c r="L77" s="15">
        <f t="shared" si="21"/>
        <v>59</v>
      </c>
      <c r="M77">
        <f t="shared" si="22"/>
        <v>0</v>
      </c>
      <c r="O77" s="21">
        <f t="shared" si="23"/>
        <v>0.4642857142857143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45" ht="14.25">
      <c r="A78" s="12">
        <v>24</v>
      </c>
      <c r="B78" s="12">
        <v>15</v>
      </c>
      <c r="C78" s="13">
        <v>57</v>
      </c>
      <c r="D78" s="12">
        <v>2</v>
      </c>
      <c r="E78" s="12">
        <v>25</v>
      </c>
      <c r="F78" s="12">
        <v>80</v>
      </c>
      <c r="G78" s="37">
        <v>0.7131944444444445</v>
      </c>
      <c r="H78" s="24">
        <f t="shared" si="19"/>
        <v>140</v>
      </c>
      <c r="I78" s="13">
        <f t="shared" si="20"/>
        <v>80</v>
      </c>
      <c r="J78" s="32">
        <f t="shared" si="24"/>
        <v>454.6875</v>
      </c>
      <c r="K78" s="32">
        <v>1</v>
      </c>
      <c r="L78" s="15">
        <f t="shared" si="21"/>
        <v>57</v>
      </c>
      <c r="M78">
        <f t="shared" si="22"/>
        <v>0</v>
      </c>
      <c r="O78" s="21">
        <f t="shared" si="23"/>
        <v>0.5714285714285714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5" ht="14.25">
      <c r="A79" s="12">
        <v>24</v>
      </c>
      <c r="B79" s="12">
        <v>15</v>
      </c>
      <c r="C79" s="13">
        <v>55</v>
      </c>
      <c r="D79" s="12">
        <v>5</v>
      </c>
      <c r="E79" s="12">
        <v>25</v>
      </c>
      <c r="F79" s="12">
        <v>75</v>
      </c>
      <c r="G79" s="37">
        <v>0.71875</v>
      </c>
      <c r="H79" s="24">
        <f t="shared" si="19"/>
        <v>140</v>
      </c>
      <c r="I79" s="13">
        <f t="shared" si="20"/>
        <v>75</v>
      </c>
      <c r="J79" s="32">
        <f t="shared" si="24"/>
        <v>459.375</v>
      </c>
      <c r="K79" s="32">
        <v>1</v>
      </c>
      <c r="L79" s="15">
        <f t="shared" si="21"/>
        <v>55</v>
      </c>
      <c r="M79">
        <f t="shared" si="22"/>
        <v>0</v>
      </c>
      <c r="O79" s="21">
        <f t="shared" si="23"/>
        <v>0.5357142857142857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5" ht="14.25">
      <c r="A80" s="12">
        <v>24</v>
      </c>
      <c r="B80" s="12">
        <v>2</v>
      </c>
      <c r="C80" s="13">
        <v>69</v>
      </c>
      <c r="D80" s="12">
        <v>2</v>
      </c>
      <c r="E80" s="12">
        <v>18</v>
      </c>
      <c r="F80" s="12">
        <v>85</v>
      </c>
      <c r="G80" s="37">
        <v>0.7236111111111112</v>
      </c>
      <c r="H80" s="24">
        <f t="shared" si="19"/>
        <v>140</v>
      </c>
      <c r="I80" s="13">
        <f t="shared" si="20"/>
        <v>85</v>
      </c>
      <c r="J80" s="32">
        <f t="shared" si="24"/>
        <v>459.375</v>
      </c>
      <c r="K80" s="32">
        <v>0</v>
      </c>
      <c r="L80" s="15">
        <f t="shared" si="21"/>
        <v>69</v>
      </c>
      <c r="M80">
        <f t="shared" si="22"/>
        <v>0</v>
      </c>
      <c r="O80" s="21">
        <f t="shared" si="23"/>
        <v>0.6071428571428571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ht="14.25">
      <c r="A81" s="12">
        <v>24</v>
      </c>
      <c r="B81" s="12">
        <v>2</v>
      </c>
      <c r="C81" s="13">
        <v>34</v>
      </c>
      <c r="D81" s="12">
        <v>3</v>
      </c>
      <c r="E81" s="12">
        <v>4</v>
      </c>
      <c r="F81" s="12">
        <v>35</v>
      </c>
      <c r="G81" s="37">
        <v>0.7291666666666667</v>
      </c>
      <c r="H81" s="24">
        <f t="shared" si="19"/>
        <v>140</v>
      </c>
      <c r="I81" s="13">
        <f t="shared" si="20"/>
        <v>35</v>
      </c>
      <c r="J81" s="32">
        <f t="shared" si="24"/>
        <v>468.75</v>
      </c>
      <c r="K81" s="32">
        <v>0</v>
      </c>
      <c r="L81" s="15">
        <f t="shared" si="21"/>
        <v>34</v>
      </c>
      <c r="M81">
        <f t="shared" si="22"/>
        <v>0</v>
      </c>
      <c r="O81" s="21">
        <f t="shared" si="23"/>
        <v>0.25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ht="14.25">
      <c r="A82" s="12">
        <v>24</v>
      </c>
      <c r="B82" s="12">
        <v>15</v>
      </c>
      <c r="C82" s="13">
        <v>36</v>
      </c>
      <c r="D82" s="12">
        <v>0</v>
      </c>
      <c r="E82" s="12">
        <v>9</v>
      </c>
      <c r="F82" s="12">
        <v>45</v>
      </c>
      <c r="G82" s="37">
        <v>0.7354166666666666</v>
      </c>
      <c r="H82" s="24">
        <f t="shared" si="19"/>
        <v>140</v>
      </c>
      <c r="I82" s="13">
        <f t="shared" si="20"/>
        <v>45</v>
      </c>
      <c r="J82" s="32"/>
      <c r="K82" s="32">
        <v>1</v>
      </c>
      <c r="L82" s="15">
        <f t="shared" si="21"/>
        <v>36</v>
      </c>
      <c r="M82">
        <f t="shared" si="22"/>
        <v>0</v>
      </c>
      <c r="O82" s="21">
        <f t="shared" si="23"/>
        <v>0.32142857142857145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ht="14.25">
      <c r="A83" s="12">
        <v>24</v>
      </c>
      <c r="B83" s="12">
        <v>2</v>
      </c>
      <c r="C83" s="13">
        <v>35</v>
      </c>
      <c r="D83" s="12">
        <v>2</v>
      </c>
      <c r="E83" s="12">
        <v>7</v>
      </c>
      <c r="F83" s="12">
        <v>40</v>
      </c>
      <c r="G83" s="37">
        <v>0.7409722222222221</v>
      </c>
      <c r="H83" s="24">
        <f t="shared" si="19"/>
        <v>140</v>
      </c>
      <c r="I83" s="13">
        <f t="shared" si="20"/>
        <v>40</v>
      </c>
      <c r="J83" s="32"/>
      <c r="K83" s="32">
        <v>0</v>
      </c>
      <c r="L83" s="15">
        <f t="shared" si="21"/>
        <v>35</v>
      </c>
      <c r="M83">
        <f t="shared" si="22"/>
        <v>0</v>
      </c>
      <c r="O83" s="21">
        <f t="shared" si="23"/>
        <v>0.2857142857142857</v>
      </c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45" ht="14.25">
      <c r="A84" s="12">
        <v>24</v>
      </c>
      <c r="B84" s="12">
        <v>15</v>
      </c>
      <c r="C84" s="13">
        <v>58</v>
      </c>
      <c r="D84" s="12">
        <v>3</v>
      </c>
      <c r="E84" s="12">
        <v>20</v>
      </c>
      <c r="F84" s="12">
        <v>75</v>
      </c>
      <c r="G84" s="37">
        <v>0.7479166666666667</v>
      </c>
      <c r="H84" s="24">
        <f t="shared" si="19"/>
        <v>140</v>
      </c>
      <c r="I84" s="13">
        <f t="shared" si="20"/>
        <v>75</v>
      </c>
      <c r="J84" s="32"/>
      <c r="K84" s="32">
        <v>0</v>
      </c>
      <c r="L84" s="15">
        <f t="shared" si="21"/>
        <v>58</v>
      </c>
      <c r="M84">
        <f t="shared" si="22"/>
        <v>0</v>
      </c>
      <c r="O84" s="21">
        <f t="shared" si="23"/>
        <v>0.5357142857142857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46" ht="14.25">
      <c r="A85" s="12"/>
      <c r="B85" s="12"/>
      <c r="C85" s="13"/>
      <c r="D85" s="12"/>
      <c r="E85" s="12"/>
      <c r="F85" s="12"/>
      <c r="G85" s="12"/>
      <c r="H85" s="14"/>
      <c r="I85" s="13"/>
      <c r="J85" s="32"/>
      <c r="K85" s="27"/>
      <c r="L85" s="15"/>
      <c r="O85" s="29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30"/>
    </row>
    <row r="86" spans="1:45" ht="14.25">
      <c r="A86" s="12" t="s">
        <v>17</v>
      </c>
      <c r="B86" s="12"/>
      <c r="C86" s="12">
        <f>SUM(C70:C84)</f>
        <v>723</v>
      </c>
      <c r="D86" s="12">
        <f>SUM(D70:D84)</f>
        <v>45</v>
      </c>
      <c r="E86" s="12">
        <f>SUM(E70:E84)</f>
        <v>242</v>
      </c>
      <c r="F86" s="12">
        <f>SUM(F70:F84)</f>
        <v>920</v>
      </c>
      <c r="G86" s="12"/>
      <c r="H86" s="12">
        <f>SUM(H70:H84)</f>
        <v>2100</v>
      </c>
      <c r="I86" s="12">
        <f>SUM(I70:I84)</f>
        <v>920</v>
      </c>
      <c r="J86" s="33"/>
      <c r="K86" s="27"/>
      <c r="L86" s="15">
        <f>F86-E86+D86</f>
        <v>723</v>
      </c>
      <c r="M86">
        <f>IF(L86-C86=0,0,"chyba")</f>
        <v>0</v>
      </c>
      <c r="O86" s="21">
        <f>I86/H86</f>
        <v>0.4380952380952381</v>
      </c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ht="14.25">
      <c r="J87" s="34"/>
    </row>
    <row r="88" spans="1:45" ht="14.25">
      <c r="A88" s="12">
        <v>6</v>
      </c>
      <c r="B88" s="12">
        <v>1</v>
      </c>
      <c r="C88" s="13"/>
      <c r="D88" s="12"/>
      <c r="E88" s="12"/>
      <c r="F88" s="12">
        <v>60</v>
      </c>
      <c r="G88" s="37">
        <v>0.6659722222222222</v>
      </c>
      <c r="H88" s="24">
        <f aca="true" t="shared" si="25" ref="H88:H135">IF(B88=1,70,IF(B88=2,140,IF(B88="W1",70,IF(B88="W2",140,IF(B88=15,140,140)))))</f>
        <v>70</v>
      </c>
      <c r="I88" s="13">
        <f aca="true" t="shared" si="26" ref="I88:I135">MAX(C88,F88)</f>
        <v>60</v>
      </c>
      <c r="J88" s="32"/>
      <c r="K88" s="32">
        <v>3</v>
      </c>
      <c r="L88" s="15">
        <f aca="true" t="shared" si="27" ref="L88:L135">F88-E88+D88</f>
        <v>60</v>
      </c>
      <c r="M88" t="str">
        <f aca="true" t="shared" si="28" ref="M88:M135">IF(L88-C88=0,0,"chyba")</f>
        <v>chyba</v>
      </c>
      <c r="O88" s="21">
        <f aca="true" t="shared" si="29" ref="O88:O135">I88/H88</f>
        <v>0.8571428571428571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45" ht="14.25">
      <c r="A89" s="12">
        <v>24</v>
      </c>
      <c r="B89" s="12">
        <v>2</v>
      </c>
      <c r="C89" s="13">
        <v>45</v>
      </c>
      <c r="D89" s="12">
        <v>0</v>
      </c>
      <c r="E89" s="12">
        <v>40</v>
      </c>
      <c r="F89" s="12">
        <v>85</v>
      </c>
      <c r="G89" s="37">
        <v>0.66875</v>
      </c>
      <c r="H89" s="24">
        <f t="shared" si="25"/>
        <v>140</v>
      </c>
      <c r="I89" s="13">
        <f t="shared" si="26"/>
        <v>85</v>
      </c>
      <c r="J89" s="32"/>
      <c r="K89" s="32">
        <v>1</v>
      </c>
      <c r="L89" s="15">
        <f t="shared" si="27"/>
        <v>45</v>
      </c>
      <c r="M89">
        <f t="shared" si="28"/>
        <v>0</v>
      </c>
      <c r="O89" s="21">
        <f t="shared" si="29"/>
        <v>0.6071428571428571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45" ht="14.25">
      <c r="A90" s="12">
        <v>18</v>
      </c>
      <c r="B90" s="12">
        <v>15</v>
      </c>
      <c r="C90" s="13">
        <v>21</v>
      </c>
      <c r="D90" s="12">
        <v>1</v>
      </c>
      <c r="E90" s="12">
        <v>8</v>
      </c>
      <c r="F90" s="12">
        <v>28</v>
      </c>
      <c r="G90" s="37">
        <v>0.66875</v>
      </c>
      <c r="H90" s="24">
        <f t="shared" si="25"/>
        <v>140</v>
      </c>
      <c r="I90" s="13">
        <f t="shared" si="26"/>
        <v>28</v>
      </c>
      <c r="J90" s="32"/>
      <c r="K90" s="32">
        <v>4</v>
      </c>
      <c r="L90" s="15">
        <f t="shared" si="27"/>
        <v>21</v>
      </c>
      <c r="M90">
        <f t="shared" si="28"/>
        <v>0</v>
      </c>
      <c r="O90" s="21">
        <f t="shared" si="29"/>
        <v>0.2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45" ht="14.25">
      <c r="A91" s="12">
        <v>6</v>
      </c>
      <c r="B91" s="12" t="s">
        <v>29</v>
      </c>
      <c r="C91" s="13">
        <v>38</v>
      </c>
      <c r="D91" s="12">
        <v>0</v>
      </c>
      <c r="E91" s="12">
        <v>12</v>
      </c>
      <c r="F91" s="12">
        <v>50</v>
      </c>
      <c r="G91" s="37">
        <v>0.6701388888888888</v>
      </c>
      <c r="H91" s="24">
        <f t="shared" si="25"/>
        <v>70</v>
      </c>
      <c r="I91" s="13">
        <f t="shared" si="26"/>
        <v>50</v>
      </c>
      <c r="J91" s="32"/>
      <c r="K91" s="32">
        <v>1</v>
      </c>
      <c r="L91" s="15">
        <f t="shared" si="27"/>
        <v>38</v>
      </c>
      <c r="M91">
        <f t="shared" si="28"/>
        <v>0</v>
      </c>
      <c r="O91" s="21">
        <f t="shared" si="29"/>
        <v>0.7142857142857143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45" ht="14.25">
      <c r="A92" s="12">
        <v>18</v>
      </c>
      <c r="B92" s="12">
        <v>2</v>
      </c>
      <c r="C92" s="13">
        <v>46</v>
      </c>
      <c r="D92" s="12">
        <v>3</v>
      </c>
      <c r="E92" s="12">
        <v>17</v>
      </c>
      <c r="F92" s="12">
        <v>60</v>
      </c>
      <c r="G92" s="37">
        <v>0.6722222222222223</v>
      </c>
      <c r="H92" s="24">
        <f t="shared" si="25"/>
        <v>140</v>
      </c>
      <c r="I92" s="13">
        <f t="shared" si="26"/>
        <v>60</v>
      </c>
      <c r="J92" s="32"/>
      <c r="K92" s="32">
        <v>1</v>
      </c>
      <c r="L92" s="15">
        <f t="shared" si="27"/>
        <v>46</v>
      </c>
      <c r="M92">
        <f t="shared" si="28"/>
        <v>0</v>
      </c>
      <c r="O92" s="21">
        <f t="shared" si="29"/>
        <v>0.42857142857142855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45" ht="14.25">
      <c r="A93" s="12">
        <v>24</v>
      </c>
      <c r="B93" s="12">
        <v>2</v>
      </c>
      <c r="C93" s="13">
        <v>52</v>
      </c>
      <c r="D93" s="12">
        <v>2</v>
      </c>
      <c r="E93" s="12">
        <v>25</v>
      </c>
      <c r="F93" s="12">
        <v>75</v>
      </c>
      <c r="G93" s="37">
        <v>0.675</v>
      </c>
      <c r="H93" s="24">
        <f t="shared" si="25"/>
        <v>140</v>
      </c>
      <c r="I93" s="13">
        <f t="shared" si="26"/>
        <v>75</v>
      </c>
      <c r="J93" s="32"/>
      <c r="K93" s="32">
        <v>2</v>
      </c>
      <c r="L93" s="15">
        <f t="shared" si="27"/>
        <v>52</v>
      </c>
      <c r="M93">
        <f t="shared" si="28"/>
        <v>0</v>
      </c>
      <c r="O93" s="21">
        <f t="shared" si="29"/>
        <v>0.5357142857142857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45" ht="14.25">
      <c r="A94" s="12">
        <v>6</v>
      </c>
      <c r="B94" s="12" t="s">
        <v>29</v>
      </c>
      <c r="C94" s="13">
        <v>45</v>
      </c>
      <c r="D94" s="12">
        <v>3</v>
      </c>
      <c r="E94" s="12">
        <v>8</v>
      </c>
      <c r="F94" s="12">
        <v>50</v>
      </c>
      <c r="G94" s="37">
        <v>0.6763888888888888</v>
      </c>
      <c r="H94" s="24">
        <f t="shared" si="25"/>
        <v>70</v>
      </c>
      <c r="I94" s="13">
        <f t="shared" si="26"/>
        <v>50</v>
      </c>
      <c r="J94" s="32"/>
      <c r="K94" s="32">
        <v>2</v>
      </c>
      <c r="L94" s="15">
        <f t="shared" si="27"/>
        <v>45</v>
      </c>
      <c r="M94">
        <f t="shared" si="28"/>
        <v>0</v>
      </c>
      <c r="O94" s="21">
        <f t="shared" si="29"/>
        <v>0.7142857142857143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45" ht="14.25">
      <c r="A95" s="12">
        <v>18</v>
      </c>
      <c r="B95" s="12">
        <v>15</v>
      </c>
      <c r="C95" s="13">
        <v>57</v>
      </c>
      <c r="D95" s="12">
        <v>3</v>
      </c>
      <c r="E95" s="12">
        <v>21</v>
      </c>
      <c r="F95" s="12">
        <v>75</v>
      </c>
      <c r="G95" s="37">
        <v>0.6791666666666667</v>
      </c>
      <c r="H95" s="24">
        <f t="shared" si="25"/>
        <v>140</v>
      </c>
      <c r="I95" s="13">
        <f t="shared" si="26"/>
        <v>75</v>
      </c>
      <c r="J95" s="32"/>
      <c r="K95" s="32">
        <v>3</v>
      </c>
      <c r="L95" s="15">
        <f t="shared" si="27"/>
        <v>57</v>
      </c>
      <c r="M95">
        <f t="shared" si="28"/>
        <v>0</v>
      </c>
      <c r="O95" s="21">
        <f t="shared" si="29"/>
        <v>0.5357142857142857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45" ht="14.25">
      <c r="A96" s="12">
        <v>24</v>
      </c>
      <c r="B96" s="12" t="s">
        <v>30</v>
      </c>
      <c r="C96" s="13">
        <v>47</v>
      </c>
      <c r="D96" s="12">
        <v>4</v>
      </c>
      <c r="E96" s="12">
        <v>12</v>
      </c>
      <c r="F96" s="12">
        <v>55</v>
      </c>
      <c r="G96" s="37">
        <v>0.6798611111111111</v>
      </c>
      <c r="H96" s="24">
        <f t="shared" si="25"/>
        <v>140</v>
      </c>
      <c r="I96" s="13">
        <f t="shared" si="26"/>
        <v>55</v>
      </c>
      <c r="J96" s="32"/>
      <c r="K96" s="32">
        <v>1</v>
      </c>
      <c r="L96" s="15">
        <f t="shared" si="27"/>
        <v>47</v>
      </c>
      <c r="M96">
        <f t="shared" si="28"/>
        <v>0</v>
      </c>
      <c r="O96" s="21">
        <f t="shared" si="29"/>
        <v>0.39285714285714285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45" ht="14.25">
      <c r="A97" s="12">
        <v>6</v>
      </c>
      <c r="B97" s="12">
        <v>1</v>
      </c>
      <c r="C97" s="13">
        <v>46</v>
      </c>
      <c r="D97" s="12">
        <v>1</v>
      </c>
      <c r="E97" s="12">
        <v>20</v>
      </c>
      <c r="F97" s="12">
        <v>65</v>
      </c>
      <c r="G97" s="37">
        <v>0.6833333333333333</v>
      </c>
      <c r="H97" s="24">
        <f t="shared" si="25"/>
        <v>70</v>
      </c>
      <c r="I97" s="13">
        <f t="shared" si="26"/>
        <v>65</v>
      </c>
      <c r="J97" s="32"/>
      <c r="K97" s="32">
        <v>4</v>
      </c>
      <c r="L97" s="15">
        <f t="shared" si="27"/>
        <v>46</v>
      </c>
      <c r="M97">
        <f t="shared" si="28"/>
        <v>0</v>
      </c>
      <c r="O97" s="21">
        <f t="shared" si="29"/>
        <v>0.9285714285714286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14.25">
      <c r="A98" s="12">
        <v>18</v>
      </c>
      <c r="B98" s="12">
        <v>15</v>
      </c>
      <c r="C98" s="13">
        <v>49</v>
      </c>
      <c r="D98" s="12">
        <v>2</v>
      </c>
      <c r="E98" s="12">
        <v>18</v>
      </c>
      <c r="F98" s="12">
        <v>65</v>
      </c>
      <c r="G98" s="37">
        <v>0.6833333333333333</v>
      </c>
      <c r="H98" s="24">
        <f t="shared" si="25"/>
        <v>140</v>
      </c>
      <c r="I98" s="13">
        <f t="shared" si="26"/>
        <v>65</v>
      </c>
      <c r="J98" s="32"/>
      <c r="K98" s="32">
        <v>1</v>
      </c>
      <c r="L98" s="15">
        <f t="shared" si="27"/>
        <v>49</v>
      </c>
      <c r="M98">
        <f t="shared" si="28"/>
        <v>0</v>
      </c>
      <c r="O98" s="21">
        <f t="shared" si="29"/>
        <v>0.4642857142857143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14.25">
      <c r="A99" s="12">
        <v>24</v>
      </c>
      <c r="B99" s="12">
        <v>15</v>
      </c>
      <c r="C99" s="13">
        <v>46</v>
      </c>
      <c r="D99" s="12">
        <v>2</v>
      </c>
      <c r="E99" s="12">
        <v>16</v>
      </c>
      <c r="F99" s="12">
        <v>60</v>
      </c>
      <c r="G99" s="37">
        <v>0.6847222222222222</v>
      </c>
      <c r="H99" s="24">
        <f t="shared" si="25"/>
        <v>140</v>
      </c>
      <c r="I99" s="13">
        <f t="shared" si="26"/>
        <v>60</v>
      </c>
      <c r="J99" s="32"/>
      <c r="K99" s="32">
        <v>0</v>
      </c>
      <c r="L99" s="15">
        <f t="shared" si="27"/>
        <v>46</v>
      </c>
      <c r="M99">
        <f t="shared" si="28"/>
        <v>0</v>
      </c>
      <c r="O99" s="21">
        <f t="shared" si="29"/>
        <v>0.42857142857142855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14.25">
      <c r="A100" s="12">
        <v>6</v>
      </c>
      <c r="B100" s="12">
        <v>1</v>
      </c>
      <c r="C100" s="13">
        <v>41</v>
      </c>
      <c r="D100" s="12">
        <v>1</v>
      </c>
      <c r="E100" s="12">
        <v>20</v>
      </c>
      <c r="F100" s="12">
        <v>60</v>
      </c>
      <c r="G100" s="37">
        <v>0.6875</v>
      </c>
      <c r="H100" s="24">
        <f t="shared" si="25"/>
        <v>70</v>
      </c>
      <c r="I100" s="13">
        <f t="shared" si="26"/>
        <v>60</v>
      </c>
      <c r="J100" s="32">
        <f>22.5/24*SUM(I88:I111)</f>
        <v>1344.375</v>
      </c>
      <c r="K100" s="32">
        <v>2</v>
      </c>
      <c r="L100" s="15">
        <f t="shared" si="27"/>
        <v>41</v>
      </c>
      <c r="M100">
        <f t="shared" si="28"/>
        <v>0</v>
      </c>
      <c r="O100" s="21">
        <f t="shared" si="29"/>
        <v>0.8571428571428571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14.25">
      <c r="A101" s="12">
        <v>18</v>
      </c>
      <c r="B101" s="12">
        <v>15</v>
      </c>
      <c r="C101" s="13">
        <v>45</v>
      </c>
      <c r="D101" s="12">
        <v>2</v>
      </c>
      <c r="E101" s="12">
        <v>22</v>
      </c>
      <c r="F101" s="12">
        <v>65</v>
      </c>
      <c r="G101" s="37">
        <v>0.6895833333333334</v>
      </c>
      <c r="H101" s="24">
        <f t="shared" si="25"/>
        <v>140</v>
      </c>
      <c r="I101" s="13">
        <f t="shared" si="26"/>
        <v>65</v>
      </c>
      <c r="J101" s="32">
        <f aca="true" t="shared" si="30" ref="J101:J125">22.5/24*SUM(I89:I112)</f>
        <v>1349.0625</v>
      </c>
      <c r="K101" s="32">
        <v>2</v>
      </c>
      <c r="L101" s="15">
        <f t="shared" si="27"/>
        <v>45</v>
      </c>
      <c r="M101">
        <f t="shared" si="28"/>
        <v>0</v>
      </c>
      <c r="O101" s="21">
        <f t="shared" si="29"/>
        <v>0.4642857142857143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14.25">
      <c r="A102" s="12">
        <v>24</v>
      </c>
      <c r="B102" s="12" t="s">
        <v>30</v>
      </c>
      <c r="C102" s="13">
        <v>33</v>
      </c>
      <c r="D102" s="12">
        <v>0</v>
      </c>
      <c r="E102" s="12">
        <v>7</v>
      </c>
      <c r="F102" s="12">
        <v>40</v>
      </c>
      <c r="G102" s="37">
        <v>0.6909722222222222</v>
      </c>
      <c r="H102" s="24">
        <f t="shared" si="25"/>
        <v>140</v>
      </c>
      <c r="I102" s="13">
        <f t="shared" si="26"/>
        <v>40</v>
      </c>
      <c r="J102" s="32">
        <f t="shared" si="30"/>
        <v>1302.1875</v>
      </c>
      <c r="K102" s="32">
        <v>1</v>
      </c>
      <c r="L102" s="15">
        <f t="shared" si="27"/>
        <v>33</v>
      </c>
      <c r="M102">
        <f t="shared" si="28"/>
        <v>0</v>
      </c>
      <c r="O102" s="21">
        <f t="shared" si="29"/>
        <v>0.2857142857142857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14.25">
      <c r="A103" s="12">
        <v>6</v>
      </c>
      <c r="B103" s="12">
        <v>1</v>
      </c>
      <c r="C103" s="13">
        <v>58</v>
      </c>
      <c r="D103" s="12">
        <v>9</v>
      </c>
      <c r="E103" s="12">
        <v>11</v>
      </c>
      <c r="F103" s="12">
        <v>60</v>
      </c>
      <c r="G103" s="37">
        <v>0.6930555555555555</v>
      </c>
      <c r="H103" s="24">
        <f t="shared" si="25"/>
        <v>70</v>
      </c>
      <c r="I103" s="13">
        <f t="shared" si="26"/>
        <v>60</v>
      </c>
      <c r="J103" s="32">
        <f t="shared" si="30"/>
        <v>1341.5625</v>
      </c>
      <c r="K103" s="32">
        <v>2</v>
      </c>
      <c r="L103" s="15">
        <f t="shared" si="27"/>
        <v>58</v>
      </c>
      <c r="M103">
        <f t="shared" si="28"/>
        <v>0</v>
      </c>
      <c r="O103" s="21">
        <f t="shared" si="29"/>
        <v>0.8571428571428571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14.25">
      <c r="A104" s="12">
        <v>18</v>
      </c>
      <c r="B104" s="12">
        <v>2</v>
      </c>
      <c r="C104" s="13">
        <v>62</v>
      </c>
      <c r="D104" s="12">
        <v>6</v>
      </c>
      <c r="E104" s="12">
        <v>24</v>
      </c>
      <c r="F104" s="12">
        <v>80</v>
      </c>
      <c r="G104" s="37">
        <v>0.6944444444444444</v>
      </c>
      <c r="H104" s="24">
        <f t="shared" si="25"/>
        <v>140</v>
      </c>
      <c r="I104" s="13">
        <f t="shared" si="26"/>
        <v>80</v>
      </c>
      <c r="J104" s="32">
        <f t="shared" si="30"/>
        <v>1369.6875</v>
      </c>
      <c r="K104" s="32">
        <v>1</v>
      </c>
      <c r="L104" s="15">
        <f t="shared" si="27"/>
        <v>62</v>
      </c>
      <c r="M104">
        <f t="shared" si="28"/>
        <v>0</v>
      </c>
      <c r="O104" s="21">
        <f t="shared" si="29"/>
        <v>0.5714285714285714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14.25">
      <c r="A105" s="12">
        <v>6</v>
      </c>
      <c r="B105" s="12">
        <v>1</v>
      </c>
      <c r="C105" s="13">
        <v>13</v>
      </c>
      <c r="D105" s="12">
        <v>0</v>
      </c>
      <c r="E105" s="12">
        <v>3</v>
      </c>
      <c r="F105" s="12">
        <v>16</v>
      </c>
      <c r="G105" s="37">
        <v>0.695138888888889</v>
      </c>
      <c r="H105" s="24">
        <f t="shared" si="25"/>
        <v>70</v>
      </c>
      <c r="I105" s="13">
        <f t="shared" si="26"/>
        <v>16</v>
      </c>
      <c r="J105" s="32">
        <f t="shared" si="30"/>
        <v>1374.375</v>
      </c>
      <c r="K105" s="32">
        <v>1</v>
      </c>
      <c r="L105" s="15">
        <f t="shared" si="27"/>
        <v>13</v>
      </c>
      <c r="M105">
        <f t="shared" si="28"/>
        <v>0</v>
      </c>
      <c r="O105" s="21">
        <f t="shared" si="29"/>
        <v>0.22857142857142856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14.25">
      <c r="A106" s="12">
        <v>24</v>
      </c>
      <c r="B106" s="12">
        <v>2</v>
      </c>
      <c r="C106" s="13">
        <v>35</v>
      </c>
      <c r="D106" s="12">
        <v>4</v>
      </c>
      <c r="E106" s="12">
        <v>9</v>
      </c>
      <c r="F106" s="12">
        <v>40</v>
      </c>
      <c r="G106" s="37">
        <v>0.6958333333333333</v>
      </c>
      <c r="H106" s="24">
        <f t="shared" si="25"/>
        <v>140</v>
      </c>
      <c r="I106" s="13">
        <f t="shared" si="26"/>
        <v>40</v>
      </c>
      <c r="J106" s="32">
        <f t="shared" si="30"/>
        <v>1402.5</v>
      </c>
      <c r="K106" s="32">
        <v>0</v>
      </c>
      <c r="L106" s="15">
        <f t="shared" si="27"/>
        <v>35</v>
      </c>
      <c r="M106">
        <f t="shared" si="28"/>
        <v>0</v>
      </c>
      <c r="O106" s="21">
        <f t="shared" si="29"/>
        <v>0.2857142857142857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14.25">
      <c r="A107" s="12">
        <v>6</v>
      </c>
      <c r="B107" s="12">
        <v>1</v>
      </c>
      <c r="C107" s="13">
        <v>55</v>
      </c>
      <c r="D107" s="12">
        <v>3</v>
      </c>
      <c r="E107" s="12">
        <v>18</v>
      </c>
      <c r="F107" s="12">
        <v>70</v>
      </c>
      <c r="G107" s="37">
        <v>0.6993055555555555</v>
      </c>
      <c r="H107" s="24">
        <f t="shared" si="25"/>
        <v>70</v>
      </c>
      <c r="I107" s="13">
        <f t="shared" si="26"/>
        <v>70</v>
      </c>
      <c r="J107" s="32">
        <f t="shared" si="30"/>
        <v>1425.9375</v>
      </c>
      <c r="K107" s="32">
        <v>3</v>
      </c>
      <c r="L107" s="15">
        <f t="shared" si="27"/>
        <v>55</v>
      </c>
      <c r="M107">
        <f t="shared" si="28"/>
        <v>0</v>
      </c>
      <c r="O107" s="21">
        <f t="shared" si="29"/>
        <v>1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14.25">
      <c r="A108" s="12">
        <v>18</v>
      </c>
      <c r="B108" s="12">
        <v>2</v>
      </c>
      <c r="C108" s="13">
        <v>47</v>
      </c>
      <c r="D108" s="12">
        <v>2</v>
      </c>
      <c r="E108" s="12">
        <v>30</v>
      </c>
      <c r="F108" s="12">
        <v>75</v>
      </c>
      <c r="G108" s="37">
        <v>0.7013888888888888</v>
      </c>
      <c r="H108" s="24">
        <f t="shared" si="25"/>
        <v>140</v>
      </c>
      <c r="I108" s="13">
        <f t="shared" si="26"/>
        <v>75</v>
      </c>
      <c r="J108" s="32">
        <f t="shared" si="30"/>
        <v>1400.625</v>
      </c>
      <c r="K108" s="32">
        <v>3</v>
      </c>
      <c r="L108" s="15">
        <f t="shared" si="27"/>
        <v>47</v>
      </c>
      <c r="M108">
        <f t="shared" si="28"/>
        <v>0</v>
      </c>
      <c r="O108" s="21">
        <f t="shared" si="29"/>
        <v>0.5357142857142857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14.25">
      <c r="A109" s="12">
        <v>24</v>
      </c>
      <c r="B109" s="12">
        <v>2</v>
      </c>
      <c r="C109" s="13">
        <v>62</v>
      </c>
      <c r="D109" s="12">
        <v>12</v>
      </c>
      <c r="E109" s="12">
        <v>15</v>
      </c>
      <c r="F109" s="12">
        <v>65</v>
      </c>
      <c r="G109" s="37">
        <v>0.7027777777777778</v>
      </c>
      <c r="H109" s="24">
        <f t="shared" si="25"/>
        <v>140</v>
      </c>
      <c r="I109" s="13">
        <f t="shared" si="26"/>
        <v>65</v>
      </c>
      <c r="J109" s="32">
        <f t="shared" si="30"/>
        <v>1428.75</v>
      </c>
      <c r="K109" s="32">
        <v>2</v>
      </c>
      <c r="L109" s="15">
        <f t="shared" si="27"/>
        <v>62</v>
      </c>
      <c r="M109">
        <f t="shared" si="28"/>
        <v>0</v>
      </c>
      <c r="O109" s="21">
        <f t="shared" si="29"/>
        <v>0.4642857142857143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14.25">
      <c r="A110" s="12">
        <v>6</v>
      </c>
      <c r="B110" s="12">
        <v>1</v>
      </c>
      <c r="C110" s="13">
        <v>54</v>
      </c>
      <c r="D110" s="12">
        <v>6</v>
      </c>
      <c r="E110" s="12">
        <v>7</v>
      </c>
      <c r="F110" s="12">
        <v>55</v>
      </c>
      <c r="G110" s="37">
        <v>0.7041666666666666</v>
      </c>
      <c r="H110" s="24">
        <f t="shared" si="25"/>
        <v>70</v>
      </c>
      <c r="I110" s="13">
        <f t="shared" si="26"/>
        <v>55</v>
      </c>
      <c r="J110" s="32">
        <f t="shared" si="30"/>
        <v>1447.5</v>
      </c>
      <c r="K110" s="32">
        <v>2</v>
      </c>
      <c r="L110" s="15">
        <f t="shared" si="27"/>
        <v>54</v>
      </c>
      <c r="M110">
        <f t="shared" si="28"/>
        <v>0</v>
      </c>
      <c r="O110" s="21">
        <f t="shared" si="29"/>
        <v>0.7857142857142857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14.25">
      <c r="A111" s="12">
        <v>18</v>
      </c>
      <c r="B111" s="12">
        <v>2</v>
      </c>
      <c r="C111" s="13">
        <v>63</v>
      </c>
      <c r="D111" s="12">
        <v>3</v>
      </c>
      <c r="E111" s="12">
        <v>20</v>
      </c>
      <c r="F111" s="12">
        <v>80</v>
      </c>
      <c r="G111" s="37">
        <v>0.7055555555555556</v>
      </c>
      <c r="H111" s="24">
        <f t="shared" si="25"/>
        <v>140</v>
      </c>
      <c r="I111" s="13">
        <f t="shared" si="26"/>
        <v>80</v>
      </c>
      <c r="J111" s="32">
        <f t="shared" si="30"/>
        <v>1447.5</v>
      </c>
      <c r="K111" s="32">
        <v>1</v>
      </c>
      <c r="L111" s="15">
        <f t="shared" si="27"/>
        <v>63</v>
      </c>
      <c r="M111">
        <f t="shared" si="28"/>
        <v>0</v>
      </c>
      <c r="O111" s="21">
        <f t="shared" si="29"/>
        <v>0.5714285714285714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14.25">
      <c r="A112" s="12">
        <v>24</v>
      </c>
      <c r="B112" s="12">
        <v>15</v>
      </c>
      <c r="C112" s="13">
        <v>59</v>
      </c>
      <c r="D112" s="12">
        <v>4</v>
      </c>
      <c r="E112" s="12">
        <v>10</v>
      </c>
      <c r="F112" s="12">
        <v>65</v>
      </c>
      <c r="G112" s="37">
        <v>0.7069444444444445</v>
      </c>
      <c r="H112" s="24">
        <f t="shared" si="25"/>
        <v>140</v>
      </c>
      <c r="I112" s="13">
        <f t="shared" si="26"/>
        <v>65</v>
      </c>
      <c r="J112" s="32">
        <f t="shared" si="30"/>
        <v>1470.9375</v>
      </c>
      <c r="K112" s="32">
        <v>0</v>
      </c>
      <c r="L112" s="15">
        <f t="shared" si="27"/>
        <v>59</v>
      </c>
      <c r="M112">
        <f t="shared" si="28"/>
        <v>0</v>
      </c>
      <c r="O112" s="21">
        <f t="shared" si="29"/>
        <v>0.4642857142857143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14.25">
      <c r="A113" s="12" t="s">
        <v>31</v>
      </c>
      <c r="B113" s="12">
        <v>1</v>
      </c>
      <c r="C113" s="13">
        <v>28</v>
      </c>
      <c r="D113" s="12">
        <v>1</v>
      </c>
      <c r="E113" s="12">
        <v>8</v>
      </c>
      <c r="F113" s="12">
        <v>35</v>
      </c>
      <c r="G113" s="37">
        <v>0.7090277777777778</v>
      </c>
      <c r="H113" s="24">
        <f t="shared" si="25"/>
        <v>70</v>
      </c>
      <c r="I113" s="13">
        <f t="shared" si="26"/>
        <v>35</v>
      </c>
      <c r="J113" s="32">
        <f t="shared" si="30"/>
        <v>1447.5</v>
      </c>
      <c r="K113" s="32">
        <v>1</v>
      </c>
      <c r="L113" s="15">
        <f t="shared" si="27"/>
        <v>28</v>
      </c>
      <c r="M113">
        <f t="shared" si="28"/>
        <v>0</v>
      </c>
      <c r="O113" s="21">
        <f t="shared" si="29"/>
        <v>0.5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14.25">
      <c r="A114" s="12">
        <v>18</v>
      </c>
      <c r="B114" s="12">
        <v>15</v>
      </c>
      <c r="C114" s="13">
        <v>57</v>
      </c>
      <c r="D114" s="12">
        <v>4</v>
      </c>
      <c r="E114" s="12">
        <v>17</v>
      </c>
      <c r="F114" s="12">
        <v>70</v>
      </c>
      <c r="G114" s="37">
        <v>0.7118055555555556</v>
      </c>
      <c r="H114" s="24">
        <f t="shared" si="25"/>
        <v>140</v>
      </c>
      <c r="I114" s="13">
        <f t="shared" si="26"/>
        <v>70</v>
      </c>
      <c r="J114" s="32">
        <f t="shared" si="30"/>
        <v>1442.8125</v>
      </c>
      <c r="K114" s="32">
        <v>2</v>
      </c>
      <c r="L114" s="15">
        <f t="shared" si="27"/>
        <v>57</v>
      </c>
      <c r="M114">
        <f t="shared" si="28"/>
        <v>0</v>
      </c>
      <c r="O114" s="21">
        <f t="shared" si="29"/>
        <v>0.5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14.25">
      <c r="A115" s="12">
        <v>24</v>
      </c>
      <c r="B115" s="12">
        <v>15</v>
      </c>
      <c r="C115" s="13">
        <v>57</v>
      </c>
      <c r="D115" s="12">
        <v>2</v>
      </c>
      <c r="E115" s="12">
        <v>25</v>
      </c>
      <c r="F115" s="12">
        <v>80</v>
      </c>
      <c r="G115" s="37">
        <v>0.7131944444444445</v>
      </c>
      <c r="H115" s="24">
        <f t="shared" si="25"/>
        <v>140</v>
      </c>
      <c r="I115" s="13">
        <f t="shared" si="26"/>
        <v>80</v>
      </c>
      <c r="J115" s="32">
        <f t="shared" si="30"/>
        <v>1466.25</v>
      </c>
      <c r="K115" s="32">
        <v>1</v>
      </c>
      <c r="L115" s="15">
        <f t="shared" si="27"/>
        <v>57</v>
      </c>
      <c r="M115">
        <f t="shared" si="28"/>
        <v>0</v>
      </c>
      <c r="O115" s="21">
        <f t="shared" si="29"/>
        <v>0.5714285714285714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14.25">
      <c r="A116" s="12">
        <v>6</v>
      </c>
      <c r="B116" s="12">
        <v>1</v>
      </c>
      <c r="C116" s="13">
        <v>47</v>
      </c>
      <c r="D116" s="12">
        <v>2</v>
      </c>
      <c r="E116" s="12">
        <v>20</v>
      </c>
      <c r="F116" s="12">
        <v>65</v>
      </c>
      <c r="G116" s="37">
        <v>0.7152777777777777</v>
      </c>
      <c r="H116" s="24">
        <f t="shared" si="25"/>
        <v>70</v>
      </c>
      <c r="I116" s="13">
        <f t="shared" si="26"/>
        <v>65</v>
      </c>
      <c r="J116" s="32">
        <f t="shared" si="30"/>
        <v>1452.1875</v>
      </c>
      <c r="K116" s="32">
        <v>2</v>
      </c>
      <c r="L116" s="15">
        <f t="shared" si="27"/>
        <v>47</v>
      </c>
      <c r="M116">
        <f t="shared" si="28"/>
        <v>0</v>
      </c>
      <c r="O116" s="21">
        <f t="shared" si="29"/>
        <v>0.9285714285714286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14.25">
      <c r="A117" s="12">
        <v>18</v>
      </c>
      <c r="B117" s="12">
        <v>15</v>
      </c>
      <c r="C117" s="13">
        <v>69</v>
      </c>
      <c r="D117" s="12">
        <v>4</v>
      </c>
      <c r="E117" s="12">
        <v>40</v>
      </c>
      <c r="F117" s="12">
        <v>105</v>
      </c>
      <c r="G117" s="37">
        <v>0.7166666666666667</v>
      </c>
      <c r="H117" s="24">
        <f t="shared" si="25"/>
        <v>140</v>
      </c>
      <c r="I117" s="13">
        <f t="shared" si="26"/>
        <v>105</v>
      </c>
      <c r="J117" s="32">
        <f t="shared" si="30"/>
        <v>1428.75</v>
      </c>
      <c r="K117" s="32">
        <v>1</v>
      </c>
      <c r="L117" s="15">
        <f t="shared" si="27"/>
        <v>69</v>
      </c>
      <c r="M117">
        <f t="shared" si="28"/>
        <v>0</v>
      </c>
      <c r="O117" s="21">
        <f t="shared" si="29"/>
        <v>0.75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14.25">
      <c r="A118" s="12">
        <v>24</v>
      </c>
      <c r="B118" s="12">
        <v>15</v>
      </c>
      <c r="C118" s="13">
        <v>55</v>
      </c>
      <c r="D118" s="12">
        <v>5</v>
      </c>
      <c r="E118" s="12">
        <v>25</v>
      </c>
      <c r="F118" s="12">
        <v>75</v>
      </c>
      <c r="G118" s="37">
        <v>0.71875</v>
      </c>
      <c r="H118" s="24">
        <f t="shared" si="25"/>
        <v>140</v>
      </c>
      <c r="I118" s="13">
        <f t="shared" si="26"/>
        <v>75</v>
      </c>
      <c r="J118" s="32">
        <f t="shared" si="30"/>
        <v>1479.375</v>
      </c>
      <c r="K118" s="32">
        <v>1</v>
      </c>
      <c r="L118" s="15">
        <f t="shared" si="27"/>
        <v>55</v>
      </c>
      <c r="M118">
        <f t="shared" si="28"/>
        <v>0</v>
      </c>
      <c r="O118" s="21">
        <f t="shared" si="29"/>
        <v>0.5357142857142857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14.25">
      <c r="A119" s="12" t="s">
        <v>31</v>
      </c>
      <c r="B119" s="12">
        <v>1</v>
      </c>
      <c r="C119" s="13">
        <v>48</v>
      </c>
      <c r="D119" s="12">
        <v>4</v>
      </c>
      <c r="E119" s="12">
        <v>4</v>
      </c>
      <c r="F119" s="12">
        <v>48</v>
      </c>
      <c r="G119" s="37">
        <v>0.7194444444444444</v>
      </c>
      <c r="H119" s="24">
        <f t="shared" si="25"/>
        <v>70</v>
      </c>
      <c r="I119" s="13">
        <f t="shared" si="26"/>
        <v>48</v>
      </c>
      <c r="J119" s="32">
        <f t="shared" si="30"/>
        <v>1479.375</v>
      </c>
      <c r="K119" s="32">
        <v>0</v>
      </c>
      <c r="L119" s="15">
        <f t="shared" si="27"/>
        <v>48</v>
      </c>
      <c r="M119">
        <f t="shared" si="28"/>
        <v>0</v>
      </c>
      <c r="O119" s="21">
        <f t="shared" si="29"/>
        <v>0.6857142857142857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14.25">
      <c r="A120" s="12">
        <v>18</v>
      </c>
      <c r="B120" s="12">
        <v>2</v>
      </c>
      <c r="C120" s="13">
        <v>66</v>
      </c>
      <c r="D120" s="12">
        <v>3</v>
      </c>
      <c r="E120" s="12">
        <v>22</v>
      </c>
      <c r="F120" s="12">
        <v>85</v>
      </c>
      <c r="G120" s="37">
        <v>0.7222222222222222</v>
      </c>
      <c r="H120" s="24">
        <f t="shared" si="25"/>
        <v>140</v>
      </c>
      <c r="I120" s="13">
        <f t="shared" si="26"/>
        <v>85</v>
      </c>
      <c r="J120" s="32">
        <f t="shared" si="30"/>
        <v>1455.9375</v>
      </c>
      <c r="K120" s="32">
        <v>1</v>
      </c>
      <c r="L120" s="15">
        <f t="shared" si="27"/>
        <v>66</v>
      </c>
      <c r="M120">
        <f t="shared" si="28"/>
        <v>0</v>
      </c>
      <c r="O120" s="21">
        <f t="shared" si="29"/>
        <v>0.6071428571428571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14.25">
      <c r="A121" s="12">
        <v>24</v>
      </c>
      <c r="B121" s="12">
        <v>2</v>
      </c>
      <c r="C121" s="13">
        <v>69</v>
      </c>
      <c r="D121" s="12">
        <v>2</v>
      </c>
      <c r="E121" s="12">
        <v>18</v>
      </c>
      <c r="F121" s="12">
        <v>85</v>
      </c>
      <c r="G121" s="37">
        <v>0.7236111111111112</v>
      </c>
      <c r="H121" s="24">
        <f t="shared" si="25"/>
        <v>140</v>
      </c>
      <c r="I121" s="13">
        <f t="shared" si="26"/>
        <v>85</v>
      </c>
      <c r="J121" s="32">
        <f t="shared" si="30"/>
        <v>1455.9375</v>
      </c>
      <c r="K121" s="32">
        <v>0</v>
      </c>
      <c r="L121" s="15">
        <f t="shared" si="27"/>
        <v>69</v>
      </c>
      <c r="M121">
        <f t="shared" si="28"/>
        <v>0</v>
      </c>
      <c r="O121" s="21">
        <f t="shared" si="29"/>
        <v>0.6071428571428571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14.25">
      <c r="A122" s="12">
        <v>6</v>
      </c>
      <c r="B122" s="12">
        <v>1</v>
      </c>
      <c r="C122" s="13">
        <v>52</v>
      </c>
      <c r="D122" s="12">
        <v>4</v>
      </c>
      <c r="E122" s="12">
        <v>17</v>
      </c>
      <c r="F122" s="12">
        <v>65</v>
      </c>
      <c r="G122" s="37">
        <v>0.7256944444444444</v>
      </c>
      <c r="H122" s="24">
        <f t="shared" si="25"/>
        <v>70</v>
      </c>
      <c r="I122" s="13">
        <f t="shared" si="26"/>
        <v>65</v>
      </c>
      <c r="J122" s="32">
        <f t="shared" si="30"/>
        <v>1465.3125</v>
      </c>
      <c r="K122" s="32">
        <v>1</v>
      </c>
      <c r="L122" s="15">
        <f t="shared" si="27"/>
        <v>52</v>
      </c>
      <c r="M122">
        <f t="shared" si="28"/>
        <v>0</v>
      </c>
      <c r="O122" s="21">
        <f t="shared" si="29"/>
        <v>0.9285714285714286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14.25">
      <c r="A123" s="12">
        <v>18</v>
      </c>
      <c r="B123" s="12">
        <v>15</v>
      </c>
      <c r="C123" s="13">
        <v>62</v>
      </c>
      <c r="D123" s="12">
        <v>2</v>
      </c>
      <c r="E123" s="12">
        <v>25</v>
      </c>
      <c r="F123" s="12">
        <v>85</v>
      </c>
      <c r="G123" s="37">
        <v>0.7291666666666667</v>
      </c>
      <c r="H123" s="24">
        <f t="shared" si="25"/>
        <v>140</v>
      </c>
      <c r="I123" s="13">
        <f t="shared" si="26"/>
        <v>85</v>
      </c>
      <c r="J123" s="32">
        <f t="shared" si="30"/>
        <v>1455.9375</v>
      </c>
      <c r="K123" s="32">
        <v>3</v>
      </c>
      <c r="L123" s="15">
        <f t="shared" si="27"/>
        <v>62</v>
      </c>
      <c r="M123">
        <f t="shared" si="28"/>
        <v>0</v>
      </c>
      <c r="O123" s="21">
        <f t="shared" si="29"/>
        <v>0.6071428571428571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14.25">
      <c r="A124" s="12">
        <v>24</v>
      </c>
      <c r="B124" s="12">
        <v>2</v>
      </c>
      <c r="C124" s="13">
        <v>34</v>
      </c>
      <c r="D124" s="12">
        <v>3</v>
      </c>
      <c r="E124" s="12">
        <v>4</v>
      </c>
      <c r="F124" s="12">
        <v>35</v>
      </c>
      <c r="G124" s="37">
        <v>0.7291666666666667</v>
      </c>
      <c r="H124" s="24">
        <f t="shared" si="25"/>
        <v>140</v>
      </c>
      <c r="I124" s="13">
        <f t="shared" si="26"/>
        <v>35</v>
      </c>
      <c r="J124" s="32">
        <f t="shared" si="30"/>
        <v>1409.0625</v>
      </c>
      <c r="K124" s="32">
        <v>0</v>
      </c>
      <c r="L124" s="15">
        <f t="shared" si="27"/>
        <v>34</v>
      </c>
      <c r="M124">
        <f t="shared" si="28"/>
        <v>0</v>
      </c>
      <c r="O124" s="21">
        <f t="shared" si="29"/>
        <v>0.25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14.25">
      <c r="A125" s="12">
        <v>6</v>
      </c>
      <c r="B125" s="12">
        <v>1</v>
      </c>
      <c r="C125" s="13">
        <v>40</v>
      </c>
      <c r="D125" s="12">
        <v>1</v>
      </c>
      <c r="E125" s="12">
        <v>21</v>
      </c>
      <c r="F125" s="12">
        <v>60</v>
      </c>
      <c r="G125" s="37">
        <v>0.7305555555555555</v>
      </c>
      <c r="H125" s="24">
        <f t="shared" si="25"/>
        <v>70</v>
      </c>
      <c r="I125" s="13">
        <f t="shared" si="26"/>
        <v>60</v>
      </c>
      <c r="J125" s="32">
        <f t="shared" si="30"/>
        <v>1399.6875</v>
      </c>
      <c r="K125" s="32">
        <v>0</v>
      </c>
      <c r="L125" s="15">
        <f t="shared" si="27"/>
        <v>40</v>
      </c>
      <c r="M125">
        <f t="shared" si="28"/>
        <v>0</v>
      </c>
      <c r="O125" s="21">
        <f t="shared" si="29"/>
        <v>0.8571428571428571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14.25">
      <c r="A126" s="12">
        <v>18</v>
      </c>
      <c r="B126" s="12">
        <v>2</v>
      </c>
      <c r="C126" s="13">
        <v>43</v>
      </c>
      <c r="D126" s="12">
        <v>2</v>
      </c>
      <c r="E126" s="12">
        <v>24</v>
      </c>
      <c r="F126" s="12">
        <v>65</v>
      </c>
      <c r="G126" s="37">
        <v>0.7340277777777778</v>
      </c>
      <c r="H126" s="24">
        <f t="shared" si="25"/>
        <v>140</v>
      </c>
      <c r="I126" s="13">
        <f t="shared" si="26"/>
        <v>65</v>
      </c>
      <c r="J126" s="32"/>
      <c r="K126" s="32">
        <v>2</v>
      </c>
      <c r="L126" s="15">
        <f t="shared" si="27"/>
        <v>43</v>
      </c>
      <c r="M126">
        <f t="shared" si="28"/>
        <v>0</v>
      </c>
      <c r="O126" s="21">
        <f t="shared" si="29"/>
        <v>0.4642857142857143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 ht="14.25">
      <c r="A127" s="12">
        <v>24</v>
      </c>
      <c r="B127" s="12">
        <v>15</v>
      </c>
      <c r="C127" s="13">
        <v>36</v>
      </c>
      <c r="D127" s="12">
        <v>0</v>
      </c>
      <c r="E127" s="12">
        <v>9</v>
      </c>
      <c r="F127" s="12">
        <v>45</v>
      </c>
      <c r="G127" s="37">
        <v>0.7354166666666666</v>
      </c>
      <c r="H127" s="24">
        <f t="shared" si="25"/>
        <v>140</v>
      </c>
      <c r="I127" s="13">
        <f t="shared" si="26"/>
        <v>45</v>
      </c>
      <c r="J127" s="32"/>
      <c r="K127" s="32">
        <v>1</v>
      </c>
      <c r="L127" s="15">
        <f t="shared" si="27"/>
        <v>36</v>
      </c>
      <c r="M127">
        <f t="shared" si="28"/>
        <v>0</v>
      </c>
      <c r="O127" s="21">
        <f t="shared" si="29"/>
        <v>0.32142857142857145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 ht="14.25">
      <c r="A128" s="12" t="s">
        <v>31</v>
      </c>
      <c r="B128" s="12">
        <v>1</v>
      </c>
      <c r="C128" s="13">
        <v>45</v>
      </c>
      <c r="D128" s="12">
        <v>0</v>
      </c>
      <c r="E128" s="12">
        <v>10</v>
      </c>
      <c r="F128" s="12">
        <v>55</v>
      </c>
      <c r="G128" s="37">
        <v>0.736111111111111</v>
      </c>
      <c r="H128" s="24">
        <f t="shared" si="25"/>
        <v>70</v>
      </c>
      <c r="I128" s="13">
        <f t="shared" si="26"/>
        <v>55</v>
      </c>
      <c r="J128" s="32"/>
      <c r="K128" s="32">
        <v>0</v>
      </c>
      <c r="L128" s="15">
        <f t="shared" si="27"/>
        <v>45</v>
      </c>
      <c r="M128">
        <f t="shared" si="28"/>
        <v>0</v>
      </c>
      <c r="O128" s="21">
        <f t="shared" si="29"/>
        <v>0.7857142857142857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 ht="14.25">
      <c r="A129" s="12">
        <v>18</v>
      </c>
      <c r="B129" s="12">
        <v>2</v>
      </c>
      <c r="C129" s="13">
        <v>66</v>
      </c>
      <c r="D129" s="12">
        <v>7</v>
      </c>
      <c r="E129" s="12">
        <v>11</v>
      </c>
      <c r="F129" s="12">
        <v>70</v>
      </c>
      <c r="G129" s="37">
        <v>0.7381944444444445</v>
      </c>
      <c r="H129" s="24">
        <f t="shared" si="25"/>
        <v>140</v>
      </c>
      <c r="I129" s="13">
        <f t="shared" si="26"/>
        <v>70</v>
      </c>
      <c r="J129" s="32"/>
      <c r="K129" s="32">
        <v>0</v>
      </c>
      <c r="L129" s="15">
        <f t="shared" si="27"/>
        <v>66</v>
      </c>
      <c r="M129">
        <f t="shared" si="28"/>
        <v>0</v>
      </c>
      <c r="O129" s="21">
        <f t="shared" si="29"/>
        <v>0.5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 ht="14.25">
      <c r="A130" s="12">
        <v>24</v>
      </c>
      <c r="B130" s="12">
        <v>2</v>
      </c>
      <c r="C130" s="13">
        <v>35</v>
      </c>
      <c r="D130" s="12">
        <v>2</v>
      </c>
      <c r="E130" s="12">
        <v>7</v>
      </c>
      <c r="F130" s="12">
        <v>40</v>
      </c>
      <c r="G130" s="37">
        <v>0.7409722222222221</v>
      </c>
      <c r="H130" s="24">
        <f t="shared" si="25"/>
        <v>140</v>
      </c>
      <c r="I130" s="13">
        <f t="shared" si="26"/>
        <v>40</v>
      </c>
      <c r="J130" s="32"/>
      <c r="K130" s="32">
        <v>0</v>
      </c>
      <c r="L130" s="15">
        <f t="shared" si="27"/>
        <v>35</v>
      </c>
      <c r="M130">
        <f t="shared" si="28"/>
        <v>0</v>
      </c>
      <c r="O130" s="21">
        <f t="shared" si="29"/>
        <v>0.2857142857142857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 ht="14.25">
      <c r="A131" s="12">
        <v>6</v>
      </c>
      <c r="B131" s="12" t="s">
        <v>29</v>
      </c>
      <c r="C131" s="13">
        <v>37</v>
      </c>
      <c r="D131" s="12">
        <v>2</v>
      </c>
      <c r="E131" s="12">
        <v>10</v>
      </c>
      <c r="F131" s="12">
        <v>45</v>
      </c>
      <c r="G131" s="37">
        <v>0.7423611111111111</v>
      </c>
      <c r="H131" s="24">
        <f t="shared" si="25"/>
        <v>70</v>
      </c>
      <c r="I131" s="13">
        <f t="shared" si="26"/>
        <v>45</v>
      </c>
      <c r="J131" s="32"/>
      <c r="K131" s="32">
        <v>1</v>
      </c>
      <c r="L131" s="15">
        <f t="shared" si="27"/>
        <v>37</v>
      </c>
      <c r="M131">
        <f t="shared" si="28"/>
        <v>0</v>
      </c>
      <c r="O131" s="21">
        <f t="shared" si="29"/>
        <v>0.6428571428571429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 ht="14.25">
      <c r="A132" s="12">
        <v>18</v>
      </c>
      <c r="B132" s="12">
        <v>15</v>
      </c>
      <c r="C132" s="13">
        <v>59</v>
      </c>
      <c r="D132" s="12">
        <v>2</v>
      </c>
      <c r="E132" s="12">
        <v>18</v>
      </c>
      <c r="F132" s="12">
        <v>75</v>
      </c>
      <c r="G132" s="37">
        <v>0.7444444444444445</v>
      </c>
      <c r="H132" s="24">
        <f t="shared" si="25"/>
        <v>140</v>
      </c>
      <c r="I132" s="13">
        <f t="shared" si="26"/>
        <v>75</v>
      </c>
      <c r="J132" s="32"/>
      <c r="K132" s="32">
        <v>1</v>
      </c>
      <c r="L132" s="15">
        <f t="shared" si="27"/>
        <v>59</v>
      </c>
      <c r="M132">
        <f t="shared" si="28"/>
        <v>0</v>
      </c>
      <c r="O132" s="21">
        <f t="shared" si="29"/>
        <v>0.5357142857142857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 ht="14.25">
      <c r="A133" s="12">
        <v>24</v>
      </c>
      <c r="B133" s="12">
        <v>15</v>
      </c>
      <c r="C133" s="13">
        <v>58</v>
      </c>
      <c r="D133" s="12">
        <v>3</v>
      </c>
      <c r="E133" s="12">
        <v>20</v>
      </c>
      <c r="F133" s="12">
        <v>75</v>
      </c>
      <c r="G133" s="37">
        <v>0.7479166666666667</v>
      </c>
      <c r="H133" s="24">
        <f t="shared" si="25"/>
        <v>140</v>
      </c>
      <c r="I133" s="13">
        <f t="shared" si="26"/>
        <v>75</v>
      </c>
      <c r="J133" s="32"/>
      <c r="K133" s="32">
        <v>0</v>
      </c>
      <c r="L133" s="15">
        <f t="shared" si="27"/>
        <v>58</v>
      </c>
      <c r="M133">
        <f t="shared" si="28"/>
        <v>0</v>
      </c>
      <c r="O133" s="21">
        <f t="shared" si="29"/>
        <v>0.5357142857142857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 ht="14.25">
      <c r="A134" s="12">
        <v>6</v>
      </c>
      <c r="B134" s="12">
        <v>1</v>
      </c>
      <c r="C134" s="13">
        <v>37</v>
      </c>
      <c r="D134" s="12">
        <v>2</v>
      </c>
      <c r="E134" s="12">
        <v>10</v>
      </c>
      <c r="F134" s="12">
        <v>45</v>
      </c>
      <c r="G134" s="37">
        <v>0.7493055555555554</v>
      </c>
      <c r="H134" s="24">
        <f t="shared" si="25"/>
        <v>70</v>
      </c>
      <c r="I134" s="13">
        <f t="shared" si="26"/>
        <v>45</v>
      </c>
      <c r="J134" s="32"/>
      <c r="K134" s="32">
        <v>3</v>
      </c>
      <c r="L134" s="15">
        <f t="shared" si="27"/>
        <v>37</v>
      </c>
      <c r="M134">
        <f t="shared" si="28"/>
        <v>0</v>
      </c>
      <c r="O134" s="21">
        <f t="shared" si="29"/>
        <v>0.6428571428571429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 ht="14.25">
      <c r="A135" s="12">
        <v>18</v>
      </c>
      <c r="B135" s="12">
        <v>15</v>
      </c>
      <c r="C135" s="13">
        <v>27</v>
      </c>
      <c r="D135" s="12">
        <v>2</v>
      </c>
      <c r="E135" s="12">
        <v>5</v>
      </c>
      <c r="F135" s="12">
        <v>30</v>
      </c>
      <c r="G135" s="37">
        <v>0.75</v>
      </c>
      <c r="H135" s="24">
        <f t="shared" si="25"/>
        <v>140</v>
      </c>
      <c r="I135" s="13">
        <f t="shared" si="26"/>
        <v>30</v>
      </c>
      <c r="J135" s="32"/>
      <c r="K135" s="32">
        <v>1</v>
      </c>
      <c r="L135" s="15">
        <f t="shared" si="27"/>
        <v>27</v>
      </c>
      <c r="M135">
        <f t="shared" si="28"/>
        <v>0</v>
      </c>
      <c r="O135" s="21">
        <f t="shared" si="29"/>
        <v>0.21428571428571427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 ht="14.25">
      <c r="A136" s="12">
        <v>6</v>
      </c>
      <c r="B136" s="12">
        <v>1</v>
      </c>
      <c r="C136" s="13">
        <v>41</v>
      </c>
      <c r="D136" s="12">
        <v>1</v>
      </c>
      <c r="E136" s="12">
        <v>15</v>
      </c>
      <c r="F136" s="12">
        <v>55</v>
      </c>
      <c r="G136" s="37">
        <v>0.7527777777777778</v>
      </c>
      <c r="H136" s="24">
        <f>IF(B136=1,70,IF(B136=2,140,IF(B136="W1",70,IF(B136="W2",140,IF(B136=15,140,140)))))</f>
        <v>70</v>
      </c>
      <c r="I136" s="13">
        <f>MAX(C136,F136)</f>
        <v>55</v>
      </c>
      <c r="J136" s="32"/>
      <c r="K136" s="32">
        <v>0</v>
      </c>
      <c r="L136" s="15">
        <f>F136-E136+D136</f>
        <v>41</v>
      </c>
      <c r="M136">
        <f>IF(L136-C136=0,0,"chyba")</f>
        <v>0</v>
      </c>
      <c r="O136" s="21">
        <f>I136/H136</f>
        <v>0.7857142857142857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</row>
    <row r="137" spans="1:46" ht="14.25">
      <c r="A137" s="12"/>
      <c r="B137" s="12"/>
      <c r="C137" s="13"/>
      <c r="D137" s="12"/>
      <c r="E137" s="12"/>
      <c r="F137" s="12"/>
      <c r="G137" s="12"/>
      <c r="H137" s="14"/>
      <c r="I137" s="13"/>
      <c r="J137" s="32"/>
      <c r="K137" s="27"/>
      <c r="L137" s="15"/>
      <c r="O137" s="29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30"/>
    </row>
    <row r="138" spans="1:45" ht="14.25">
      <c r="A138" s="12" t="s">
        <v>17</v>
      </c>
      <c r="B138" s="12"/>
      <c r="C138" s="12">
        <f>SUM(C88:C136)</f>
        <v>2287</v>
      </c>
      <c r="D138" s="12">
        <f>SUM(D88:D136)</f>
        <v>133</v>
      </c>
      <c r="E138" s="12">
        <f>SUM(E88:E136)</f>
        <v>778</v>
      </c>
      <c r="F138" s="12">
        <f>SUM(F88:F136)</f>
        <v>2992</v>
      </c>
      <c r="G138" s="12"/>
      <c r="H138" s="12">
        <f>SUM(H88:H136)</f>
        <v>5600</v>
      </c>
      <c r="I138" s="12">
        <f>SUM(I88:I136)</f>
        <v>2992</v>
      </c>
      <c r="J138" s="33"/>
      <c r="K138" s="27"/>
      <c r="L138" s="15">
        <f>F138-E138+D138</f>
        <v>2347</v>
      </c>
      <c r="M138" t="str">
        <f>IF(L138-C138=0,0,"chyba")</f>
        <v>chyba</v>
      </c>
      <c r="O138" s="21">
        <f>I138/H138</f>
        <v>0.5342857142857143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</row>
    <row r="140" ht="14.25">
      <c r="A140" s="35" t="s">
        <v>28</v>
      </c>
    </row>
  </sheetData>
  <conditionalFormatting sqref="P9:AI26 P28:AI47 P51:AI68 P70:AI86 P88:AI138">
    <cfRule type="expression" priority="1" dxfId="0" stopIfTrue="1">
      <formula>($I9/$H9)&gt;=P$8</formula>
    </cfRule>
  </conditionalFormatting>
  <conditionalFormatting sqref="AJ9:AS26 AJ28:AS47 AJ51:AS68 AJ70:AS86 AJ88:AS138">
    <cfRule type="expression" priority="2" dxfId="1" stopIfTrue="1">
      <formula>($I9/$H9)&gt;AJ$8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39"/>
  <sheetViews>
    <sheetView showGridLines="0" tabSelected="1" workbookViewId="0" topLeftCell="A1">
      <selection activeCell="A1" sqref="A1"/>
    </sheetView>
  </sheetViews>
  <sheetFormatPr defaultColWidth="8.796875" defaultRowHeight="14.25"/>
  <cols>
    <col min="1" max="1" width="5.09765625" style="0" customWidth="1"/>
    <col min="2" max="2" width="5.59765625" style="0" customWidth="1"/>
    <col min="3" max="6" width="6.69921875" style="0" customWidth="1"/>
    <col min="7" max="7" width="7" style="0" customWidth="1"/>
    <col min="8" max="8" width="7.8984375" style="2" customWidth="1"/>
    <col min="9" max="10" width="7.8984375" style="0" customWidth="1"/>
    <col min="11" max="13" width="5.59765625" style="0" customWidth="1"/>
    <col min="14" max="14" width="1.4921875" style="0" customWidth="1"/>
    <col min="15" max="15" width="5.09765625" style="16" bestFit="1" customWidth="1"/>
    <col min="16" max="45" width="1.69921875" style="0" customWidth="1"/>
  </cols>
  <sheetData>
    <row r="1" spans="1:9" ht="18">
      <c r="A1" s="8" t="s">
        <v>0</v>
      </c>
      <c r="C1" s="3" t="s">
        <v>21</v>
      </c>
      <c r="H1" s="4" t="s">
        <v>1</v>
      </c>
      <c r="I1" t="s">
        <v>23</v>
      </c>
    </row>
    <row r="2" spans="1:10" ht="14.25">
      <c r="A2" s="5" t="s">
        <v>2</v>
      </c>
      <c r="C2" t="s">
        <v>26</v>
      </c>
      <c r="H2" s="4" t="s">
        <v>4</v>
      </c>
      <c r="I2" s="17" t="s">
        <v>24</v>
      </c>
      <c r="J2" s="17"/>
    </row>
    <row r="3" spans="1:8" ht="14.25">
      <c r="A3" s="5"/>
      <c r="H3" t="s">
        <v>5</v>
      </c>
    </row>
    <row r="4" spans="1:9" ht="14.25">
      <c r="A4" s="5" t="s">
        <v>6</v>
      </c>
      <c r="C4" t="s">
        <v>34</v>
      </c>
      <c r="H4" s="4" t="s">
        <v>7</v>
      </c>
      <c r="I4" t="s">
        <v>19</v>
      </c>
    </row>
    <row r="6" ht="15">
      <c r="A6" s="1" t="s">
        <v>25</v>
      </c>
    </row>
    <row r="7" spans="15:45" ht="15" thickBot="1"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7" customFormat="1" ht="30.75" customHeight="1" thickBot="1">
      <c r="A8" s="9" t="s">
        <v>8</v>
      </c>
      <c r="B8" s="10" t="s">
        <v>9</v>
      </c>
      <c r="C8" s="10" t="s">
        <v>10</v>
      </c>
      <c r="D8" s="10" t="s">
        <v>3</v>
      </c>
      <c r="E8" s="10" t="s">
        <v>11</v>
      </c>
      <c r="F8" s="10" t="s">
        <v>12</v>
      </c>
      <c r="G8" s="11" t="s">
        <v>13</v>
      </c>
      <c r="H8" s="11" t="s">
        <v>14</v>
      </c>
      <c r="I8" s="25" t="s">
        <v>15</v>
      </c>
      <c r="J8" s="31" t="s">
        <v>20</v>
      </c>
      <c r="K8" s="26" t="s">
        <v>18</v>
      </c>
      <c r="L8" s="6" t="s">
        <v>16</v>
      </c>
      <c r="M8" s="6" t="s">
        <v>16</v>
      </c>
      <c r="N8" s="18"/>
      <c r="O8" s="19">
        <v>0.05</v>
      </c>
      <c r="P8" s="20">
        <v>0.05</v>
      </c>
      <c r="Q8" s="20">
        <f aca="true" t="shared" si="0" ref="Q8:AS8">P8+$O8</f>
        <v>0.1</v>
      </c>
      <c r="R8" s="20">
        <f t="shared" si="0"/>
        <v>0.15000000000000002</v>
      </c>
      <c r="S8" s="20">
        <f t="shared" si="0"/>
        <v>0.2</v>
      </c>
      <c r="T8" s="20">
        <f t="shared" si="0"/>
        <v>0.25</v>
      </c>
      <c r="U8" s="20">
        <f t="shared" si="0"/>
        <v>0.3</v>
      </c>
      <c r="V8" s="20">
        <f t="shared" si="0"/>
        <v>0.35</v>
      </c>
      <c r="W8" s="20">
        <f t="shared" si="0"/>
        <v>0.39999999999999997</v>
      </c>
      <c r="X8" s="20">
        <f t="shared" si="0"/>
        <v>0.44999999999999996</v>
      </c>
      <c r="Y8" s="20">
        <f t="shared" si="0"/>
        <v>0.49999999999999994</v>
      </c>
      <c r="Z8" s="20">
        <f t="shared" si="0"/>
        <v>0.5499999999999999</v>
      </c>
      <c r="AA8" s="20">
        <f t="shared" si="0"/>
        <v>0.6</v>
      </c>
      <c r="AB8" s="20">
        <f t="shared" si="0"/>
        <v>0.65</v>
      </c>
      <c r="AC8" s="20">
        <f t="shared" si="0"/>
        <v>0.7000000000000001</v>
      </c>
      <c r="AD8" s="20">
        <f t="shared" si="0"/>
        <v>0.7500000000000001</v>
      </c>
      <c r="AE8" s="20">
        <f t="shared" si="0"/>
        <v>0.8000000000000002</v>
      </c>
      <c r="AF8" s="20">
        <f t="shared" si="0"/>
        <v>0.8500000000000002</v>
      </c>
      <c r="AG8" s="20">
        <f t="shared" si="0"/>
        <v>0.9000000000000002</v>
      </c>
      <c r="AH8" s="20">
        <f t="shared" si="0"/>
        <v>0.9500000000000003</v>
      </c>
      <c r="AI8" s="20">
        <f t="shared" si="0"/>
        <v>1.0000000000000002</v>
      </c>
      <c r="AJ8" s="20">
        <f t="shared" si="0"/>
        <v>1.0500000000000003</v>
      </c>
      <c r="AK8" s="20">
        <f t="shared" si="0"/>
        <v>1.1000000000000003</v>
      </c>
      <c r="AL8" s="20">
        <f t="shared" si="0"/>
        <v>1.1500000000000004</v>
      </c>
      <c r="AM8" s="20">
        <f t="shared" si="0"/>
        <v>1.2000000000000004</v>
      </c>
      <c r="AN8" s="20">
        <f t="shared" si="0"/>
        <v>1.2500000000000004</v>
      </c>
      <c r="AO8" s="20">
        <f t="shared" si="0"/>
        <v>1.3000000000000005</v>
      </c>
      <c r="AP8" s="20">
        <f t="shared" si="0"/>
        <v>1.3500000000000005</v>
      </c>
      <c r="AQ8" s="20">
        <f t="shared" si="0"/>
        <v>1.4000000000000006</v>
      </c>
      <c r="AR8" s="20">
        <f t="shared" si="0"/>
        <v>1.4500000000000006</v>
      </c>
      <c r="AS8" s="20">
        <f t="shared" si="0"/>
        <v>1.5000000000000007</v>
      </c>
    </row>
    <row r="9" spans="1:45" ht="14.25">
      <c r="A9" s="12">
        <v>7</v>
      </c>
      <c r="B9" s="12">
        <v>15</v>
      </c>
      <c r="C9" s="13"/>
      <c r="D9" s="12"/>
      <c r="E9" s="12"/>
      <c r="F9" s="12">
        <v>70</v>
      </c>
      <c r="G9" s="37">
        <v>0.6659722222222222</v>
      </c>
      <c r="H9" s="24">
        <f aca="true" t="shared" si="1" ref="H9:H25">IF(B9=1,70,IF(B9=2,140,IF(B9="W1",70,IF(B9="W2",140,IF(B9=15,140,140)))))</f>
        <v>140</v>
      </c>
      <c r="I9" s="13">
        <f aca="true" t="shared" si="2" ref="I9:I25">MAX(C9,F9)</f>
        <v>70</v>
      </c>
      <c r="J9" s="32"/>
      <c r="K9" s="32">
        <v>3</v>
      </c>
      <c r="L9" s="15">
        <f aca="true" t="shared" si="3" ref="L9:L24">F9-E9+D9</f>
        <v>70</v>
      </c>
      <c r="O9" s="21">
        <f aca="true" t="shared" si="4" ref="O9:O24">I9/H9</f>
        <v>0.5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  <c r="AK9" s="23"/>
      <c r="AL9" s="23"/>
      <c r="AM9" s="23"/>
      <c r="AN9" s="23"/>
      <c r="AO9" s="23"/>
      <c r="AP9" s="23"/>
      <c r="AQ9" s="23"/>
      <c r="AR9" s="23"/>
      <c r="AS9" s="23"/>
    </row>
    <row r="10" spans="1:45" ht="14.25">
      <c r="A10" s="12">
        <v>7</v>
      </c>
      <c r="B10" s="12" t="s">
        <v>30</v>
      </c>
      <c r="C10" s="13"/>
      <c r="D10" s="12"/>
      <c r="E10" s="12"/>
      <c r="F10" s="12">
        <v>65</v>
      </c>
      <c r="G10" s="37">
        <v>0.6715277777777778</v>
      </c>
      <c r="H10" s="24">
        <f t="shared" si="1"/>
        <v>140</v>
      </c>
      <c r="I10" s="13">
        <f t="shared" si="2"/>
        <v>65</v>
      </c>
      <c r="J10" s="32"/>
      <c r="K10" s="32">
        <v>3</v>
      </c>
      <c r="L10" s="15">
        <f t="shared" si="3"/>
        <v>65</v>
      </c>
      <c r="O10" s="21">
        <f t="shared" si="4"/>
        <v>0.4642857142857143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  <c r="AK10" s="23"/>
      <c r="AL10" s="23"/>
      <c r="AM10" s="23"/>
      <c r="AN10" s="23"/>
      <c r="AO10" s="23"/>
      <c r="AP10" s="23"/>
      <c r="AQ10" s="23"/>
      <c r="AR10" s="23"/>
      <c r="AS10" s="23"/>
    </row>
    <row r="11" spans="1:45" ht="14.25">
      <c r="A11" s="12">
        <v>7</v>
      </c>
      <c r="B11" s="12">
        <v>2</v>
      </c>
      <c r="C11" s="13"/>
      <c r="D11" s="12"/>
      <c r="E11" s="12"/>
      <c r="F11" s="12">
        <v>80</v>
      </c>
      <c r="G11" s="37">
        <v>0.6777777777777778</v>
      </c>
      <c r="H11" s="24">
        <f t="shared" si="1"/>
        <v>140</v>
      </c>
      <c r="I11" s="13">
        <f t="shared" si="2"/>
        <v>80</v>
      </c>
      <c r="J11" s="32"/>
      <c r="K11" s="32">
        <v>4</v>
      </c>
      <c r="L11" s="15">
        <f t="shared" si="3"/>
        <v>80</v>
      </c>
      <c r="O11" s="21">
        <f t="shared" si="4"/>
        <v>0.5714285714285714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  <c r="AK11" s="23"/>
      <c r="AL11" s="23"/>
      <c r="AM11" s="23"/>
      <c r="AN11" s="23"/>
      <c r="AO11" s="23"/>
      <c r="AP11" s="23"/>
      <c r="AQ11" s="23"/>
      <c r="AR11" s="23"/>
      <c r="AS11" s="23"/>
    </row>
    <row r="12" spans="1:45" ht="14.25">
      <c r="A12" s="12">
        <v>7</v>
      </c>
      <c r="B12" s="12">
        <v>15</v>
      </c>
      <c r="C12" s="13"/>
      <c r="D12" s="12"/>
      <c r="E12" s="12"/>
      <c r="F12" s="12">
        <v>70</v>
      </c>
      <c r="G12" s="37">
        <v>0.6819444444444445</v>
      </c>
      <c r="H12" s="24">
        <f t="shared" si="1"/>
        <v>140</v>
      </c>
      <c r="I12" s="13">
        <f t="shared" si="2"/>
        <v>70</v>
      </c>
      <c r="J12" s="32"/>
      <c r="K12" s="32">
        <v>2</v>
      </c>
      <c r="L12" s="15">
        <f t="shared" si="3"/>
        <v>70</v>
      </c>
      <c r="O12" s="21">
        <f t="shared" si="4"/>
        <v>0.5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  <c r="AK12" s="23"/>
      <c r="AL12" s="23"/>
      <c r="AM12" s="23"/>
      <c r="AN12" s="23"/>
      <c r="AO12" s="23"/>
      <c r="AP12" s="23"/>
      <c r="AQ12" s="23"/>
      <c r="AR12" s="23"/>
      <c r="AS12" s="23"/>
    </row>
    <row r="13" spans="1:45" ht="14.25">
      <c r="A13" s="12">
        <v>7</v>
      </c>
      <c r="B13" s="12">
        <v>2</v>
      </c>
      <c r="C13" s="13"/>
      <c r="D13" s="12"/>
      <c r="E13" s="12"/>
      <c r="F13" s="12">
        <v>60</v>
      </c>
      <c r="G13" s="37">
        <v>0.6875</v>
      </c>
      <c r="H13" s="24">
        <f t="shared" si="1"/>
        <v>140</v>
      </c>
      <c r="I13" s="13">
        <f t="shared" si="2"/>
        <v>60</v>
      </c>
      <c r="J13" s="32">
        <f>7.5/8*SUM(I9:I16)</f>
        <v>534.375</v>
      </c>
      <c r="K13" s="32">
        <v>2</v>
      </c>
      <c r="L13" s="15">
        <f t="shared" si="3"/>
        <v>60</v>
      </c>
      <c r="O13" s="21">
        <f t="shared" si="4"/>
        <v>0.42857142857142855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  <c r="AK13" s="23"/>
      <c r="AL13" s="23"/>
      <c r="AM13" s="23"/>
      <c r="AN13" s="23"/>
      <c r="AO13" s="23"/>
      <c r="AP13" s="23"/>
      <c r="AQ13" s="23"/>
      <c r="AR13" s="23"/>
      <c r="AS13" s="23"/>
    </row>
    <row r="14" spans="1:45" ht="14.25">
      <c r="A14" s="12">
        <v>7</v>
      </c>
      <c r="B14" s="12">
        <v>15</v>
      </c>
      <c r="C14" s="13"/>
      <c r="D14" s="12"/>
      <c r="E14" s="12"/>
      <c r="F14" s="12">
        <v>80</v>
      </c>
      <c r="G14" s="37">
        <v>0.69375</v>
      </c>
      <c r="H14" s="24">
        <f t="shared" si="1"/>
        <v>140</v>
      </c>
      <c r="I14" s="13">
        <f t="shared" si="2"/>
        <v>80</v>
      </c>
      <c r="J14" s="32">
        <f aca="true" t="shared" si="5" ref="J14:J22">7.5/8*SUM(I10:I17)</f>
        <v>529.6875</v>
      </c>
      <c r="K14" s="32">
        <v>3</v>
      </c>
      <c r="L14" s="15">
        <f t="shared" si="3"/>
        <v>80</v>
      </c>
      <c r="O14" s="21">
        <f t="shared" si="4"/>
        <v>0.5714285714285714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  <c r="AK14" s="23"/>
      <c r="AL14" s="23"/>
      <c r="AM14" s="23"/>
      <c r="AN14" s="23"/>
      <c r="AO14" s="23"/>
      <c r="AP14" s="23"/>
      <c r="AQ14" s="23"/>
      <c r="AR14" s="23"/>
      <c r="AS14" s="23"/>
    </row>
    <row r="15" spans="1:45" ht="14.25">
      <c r="A15" s="12">
        <v>7</v>
      </c>
      <c r="B15" s="12">
        <v>2</v>
      </c>
      <c r="C15" s="13"/>
      <c r="D15" s="12"/>
      <c r="E15" s="12"/>
      <c r="F15" s="12">
        <v>75</v>
      </c>
      <c r="G15" s="37">
        <v>0.6986111111111111</v>
      </c>
      <c r="H15" s="24">
        <f t="shared" si="1"/>
        <v>140</v>
      </c>
      <c r="I15" s="13">
        <f t="shared" si="2"/>
        <v>75</v>
      </c>
      <c r="J15" s="32">
        <f t="shared" si="5"/>
        <v>539.0625</v>
      </c>
      <c r="K15" s="32">
        <v>2</v>
      </c>
      <c r="L15" s="15">
        <f t="shared" si="3"/>
        <v>75</v>
      </c>
      <c r="O15" s="21">
        <f t="shared" si="4"/>
        <v>0.5357142857142857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  <c r="AK15" s="23"/>
      <c r="AL15" s="23"/>
      <c r="AM15" s="23"/>
      <c r="AN15" s="23"/>
      <c r="AO15" s="23"/>
      <c r="AP15" s="23"/>
      <c r="AQ15" s="23"/>
      <c r="AR15" s="23"/>
      <c r="AS15" s="23"/>
    </row>
    <row r="16" spans="1:45" ht="14.25">
      <c r="A16" s="12">
        <v>7</v>
      </c>
      <c r="B16" s="12">
        <v>15</v>
      </c>
      <c r="C16" s="13"/>
      <c r="D16" s="12"/>
      <c r="E16" s="12"/>
      <c r="F16" s="12">
        <v>70</v>
      </c>
      <c r="G16" s="37">
        <v>0.7055555555555556</v>
      </c>
      <c r="H16" s="24">
        <f t="shared" si="1"/>
        <v>140</v>
      </c>
      <c r="I16" s="13">
        <f t="shared" si="2"/>
        <v>70</v>
      </c>
      <c r="J16" s="32">
        <f t="shared" si="5"/>
        <v>562.5</v>
      </c>
      <c r="K16" s="32">
        <v>4</v>
      </c>
      <c r="L16" s="15">
        <f t="shared" si="3"/>
        <v>70</v>
      </c>
      <c r="O16" s="21">
        <f t="shared" si="4"/>
        <v>0.5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3"/>
      <c r="AL16" s="23"/>
      <c r="AM16" s="23"/>
      <c r="AN16" s="23"/>
      <c r="AO16" s="23"/>
      <c r="AP16" s="23"/>
      <c r="AQ16" s="23"/>
      <c r="AR16" s="23"/>
      <c r="AS16" s="23"/>
    </row>
    <row r="17" spans="1:45" ht="14.25">
      <c r="A17" s="12">
        <v>7</v>
      </c>
      <c r="B17" s="12">
        <v>2</v>
      </c>
      <c r="C17" s="13"/>
      <c r="D17" s="12"/>
      <c r="E17" s="12"/>
      <c r="F17" s="12">
        <v>65</v>
      </c>
      <c r="G17" s="37">
        <v>0.7097222222222221</v>
      </c>
      <c r="H17" s="24">
        <f t="shared" si="1"/>
        <v>140</v>
      </c>
      <c r="I17" s="13">
        <f t="shared" si="2"/>
        <v>65</v>
      </c>
      <c r="J17" s="32">
        <f t="shared" si="5"/>
        <v>581.25</v>
      </c>
      <c r="K17" s="32">
        <v>2</v>
      </c>
      <c r="L17" s="15">
        <f t="shared" si="3"/>
        <v>65</v>
      </c>
      <c r="O17" s="21">
        <f t="shared" si="4"/>
        <v>0.4642857142857143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  <c r="AK17" s="23"/>
      <c r="AL17" s="23"/>
      <c r="AM17" s="23"/>
      <c r="AN17" s="23"/>
      <c r="AO17" s="23"/>
      <c r="AP17" s="23"/>
      <c r="AQ17" s="23"/>
      <c r="AR17" s="23"/>
      <c r="AS17" s="23"/>
    </row>
    <row r="18" spans="1:45" ht="14.25">
      <c r="A18" s="12">
        <v>7</v>
      </c>
      <c r="B18" s="12">
        <v>2</v>
      </c>
      <c r="C18" s="13"/>
      <c r="D18" s="12"/>
      <c r="E18" s="12"/>
      <c r="F18" s="12">
        <v>75</v>
      </c>
      <c r="G18" s="37">
        <v>0.7145833333333333</v>
      </c>
      <c r="H18" s="24">
        <f t="shared" si="1"/>
        <v>140</v>
      </c>
      <c r="I18" s="13">
        <f t="shared" si="2"/>
        <v>75</v>
      </c>
      <c r="J18" s="32">
        <f t="shared" si="5"/>
        <v>571.875</v>
      </c>
      <c r="K18" s="32">
        <v>1</v>
      </c>
      <c r="L18" s="15">
        <f t="shared" si="3"/>
        <v>75</v>
      </c>
      <c r="O18" s="21">
        <f t="shared" si="4"/>
        <v>0.5357142857142857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  <c r="AK18" s="23"/>
      <c r="AL18" s="23"/>
      <c r="AM18" s="23"/>
      <c r="AN18" s="23"/>
      <c r="AO18" s="23"/>
      <c r="AP18" s="23"/>
      <c r="AQ18" s="23"/>
      <c r="AR18" s="23"/>
      <c r="AS18" s="23"/>
    </row>
    <row r="19" spans="1:45" ht="14.25">
      <c r="A19" s="12">
        <v>7</v>
      </c>
      <c r="B19" s="12">
        <v>2</v>
      </c>
      <c r="C19" s="13"/>
      <c r="D19" s="12"/>
      <c r="E19" s="12"/>
      <c r="F19" s="12">
        <v>105</v>
      </c>
      <c r="G19" s="37">
        <v>0.7222222222222222</v>
      </c>
      <c r="H19" s="24">
        <f t="shared" si="1"/>
        <v>140</v>
      </c>
      <c r="I19" s="13">
        <f t="shared" si="2"/>
        <v>105</v>
      </c>
      <c r="J19" s="32">
        <f t="shared" si="5"/>
        <v>557.8125</v>
      </c>
      <c r="K19" s="32">
        <v>4</v>
      </c>
      <c r="L19" s="15">
        <f t="shared" si="3"/>
        <v>105</v>
      </c>
      <c r="O19" s="21">
        <f t="shared" si="4"/>
        <v>0.75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</row>
    <row r="20" spans="1:45" ht="14.25">
      <c r="A20" s="12">
        <v>7</v>
      </c>
      <c r="B20" s="12">
        <v>15</v>
      </c>
      <c r="C20" s="13"/>
      <c r="D20" s="12"/>
      <c r="E20" s="12"/>
      <c r="F20" s="12">
        <v>90</v>
      </c>
      <c r="G20" s="37">
        <v>0.7298611111111111</v>
      </c>
      <c r="H20" s="24">
        <f t="shared" si="1"/>
        <v>140</v>
      </c>
      <c r="I20" s="13">
        <f t="shared" si="2"/>
        <v>90</v>
      </c>
      <c r="J20" s="32">
        <f t="shared" si="5"/>
        <v>585.9375</v>
      </c>
      <c r="K20" s="32">
        <v>7</v>
      </c>
      <c r="L20" s="15">
        <f t="shared" si="3"/>
        <v>90</v>
      </c>
      <c r="O20" s="21">
        <f t="shared" si="4"/>
        <v>0.6428571428571429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  <c r="AK20" s="23"/>
      <c r="AL20" s="23"/>
      <c r="AM20" s="23"/>
      <c r="AN20" s="23"/>
      <c r="AO20" s="23"/>
      <c r="AP20" s="23"/>
      <c r="AQ20" s="23"/>
      <c r="AR20" s="23"/>
      <c r="AS20" s="23"/>
    </row>
    <row r="21" spans="1:45" ht="14.25">
      <c r="A21" s="12">
        <v>7</v>
      </c>
      <c r="B21" s="12">
        <v>2</v>
      </c>
      <c r="C21" s="13"/>
      <c r="D21" s="12"/>
      <c r="E21" s="12"/>
      <c r="F21" s="12">
        <v>50</v>
      </c>
      <c r="G21" s="37">
        <v>0.73125</v>
      </c>
      <c r="H21" s="24">
        <f t="shared" si="1"/>
        <v>140</v>
      </c>
      <c r="I21" s="13">
        <f t="shared" si="2"/>
        <v>50</v>
      </c>
      <c r="J21" s="32">
        <f t="shared" si="5"/>
        <v>600</v>
      </c>
      <c r="K21" s="32">
        <v>1</v>
      </c>
      <c r="L21" s="15">
        <f t="shared" si="3"/>
        <v>50</v>
      </c>
      <c r="O21" s="21">
        <f t="shared" si="4"/>
        <v>0.35714285714285715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  <c r="AK21" s="23"/>
      <c r="AL21" s="23"/>
      <c r="AM21" s="23"/>
      <c r="AN21" s="23"/>
      <c r="AO21" s="23"/>
      <c r="AP21" s="23"/>
      <c r="AQ21" s="23"/>
      <c r="AR21" s="23"/>
      <c r="AS21" s="23"/>
    </row>
    <row r="22" spans="1:45" ht="14.25">
      <c r="A22" s="12">
        <v>7</v>
      </c>
      <c r="B22" s="12" t="s">
        <v>30</v>
      </c>
      <c r="C22" s="13"/>
      <c r="D22" s="12"/>
      <c r="E22" s="12"/>
      <c r="F22" s="12">
        <v>65</v>
      </c>
      <c r="G22" s="37">
        <v>0.7381944444444445</v>
      </c>
      <c r="H22" s="24">
        <f t="shared" si="1"/>
        <v>140</v>
      </c>
      <c r="I22" s="13">
        <f t="shared" si="2"/>
        <v>65</v>
      </c>
      <c r="J22" s="32">
        <f t="shared" si="5"/>
        <v>609.375</v>
      </c>
      <c r="K22" s="32">
        <v>3</v>
      </c>
      <c r="L22" s="15">
        <f t="shared" si="3"/>
        <v>65</v>
      </c>
      <c r="O22" s="21">
        <f t="shared" si="4"/>
        <v>0.4642857142857143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  <c r="AK22" s="23"/>
      <c r="AL22" s="23"/>
      <c r="AM22" s="23"/>
      <c r="AN22" s="23"/>
      <c r="AO22" s="23"/>
      <c r="AP22" s="23"/>
      <c r="AQ22" s="23"/>
      <c r="AR22" s="23"/>
      <c r="AS22" s="23"/>
    </row>
    <row r="23" spans="1:45" ht="14.25">
      <c r="A23" s="12">
        <v>7</v>
      </c>
      <c r="B23" s="12">
        <v>15</v>
      </c>
      <c r="C23" s="13"/>
      <c r="D23" s="12"/>
      <c r="E23" s="12"/>
      <c r="F23" s="12">
        <v>105</v>
      </c>
      <c r="G23" s="37">
        <v>0.7451388888888889</v>
      </c>
      <c r="H23" s="24">
        <f t="shared" si="1"/>
        <v>140</v>
      </c>
      <c r="I23" s="13">
        <f t="shared" si="2"/>
        <v>105</v>
      </c>
      <c r="J23" s="32"/>
      <c r="K23" s="32">
        <v>5</v>
      </c>
      <c r="L23" s="15">
        <f t="shared" si="3"/>
        <v>105</v>
      </c>
      <c r="O23" s="21">
        <f t="shared" si="4"/>
        <v>0.75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  <c r="AK23" s="23"/>
      <c r="AL23" s="23"/>
      <c r="AM23" s="23"/>
      <c r="AN23" s="23"/>
      <c r="AO23" s="23"/>
      <c r="AP23" s="23"/>
      <c r="AQ23" s="23"/>
      <c r="AR23" s="23"/>
      <c r="AS23" s="23"/>
    </row>
    <row r="24" spans="1:45" ht="14.25">
      <c r="A24" s="12">
        <v>7</v>
      </c>
      <c r="B24" s="12" t="s">
        <v>30</v>
      </c>
      <c r="C24" s="13"/>
      <c r="D24" s="12"/>
      <c r="E24" s="12"/>
      <c r="F24" s="12">
        <v>85</v>
      </c>
      <c r="G24" s="37">
        <v>0.7493055555555554</v>
      </c>
      <c r="H24" s="24">
        <f t="shared" si="1"/>
        <v>140</v>
      </c>
      <c r="I24" s="13">
        <f t="shared" si="2"/>
        <v>85</v>
      </c>
      <c r="J24" s="32"/>
      <c r="K24" s="32">
        <v>3</v>
      </c>
      <c r="L24" s="15">
        <f t="shared" si="3"/>
        <v>85</v>
      </c>
      <c r="O24" s="21">
        <f t="shared" si="4"/>
        <v>0.6071428571428571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  <c r="AK24" s="23"/>
      <c r="AL24" s="23"/>
      <c r="AM24" s="23"/>
      <c r="AN24" s="23"/>
      <c r="AO24" s="23"/>
      <c r="AP24" s="23"/>
      <c r="AQ24" s="23"/>
      <c r="AR24" s="23"/>
      <c r="AS24" s="23"/>
    </row>
    <row r="25" spans="1:45" ht="14.25">
      <c r="A25" s="12">
        <v>7</v>
      </c>
      <c r="B25" s="12">
        <v>2</v>
      </c>
      <c r="C25" s="13"/>
      <c r="D25" s="12"/>
      <c r="E25" s="12"/>
      <c r="F25" s="12">
        <v>75</v>
      </c>
      <c r="G25" s="37">
        <v>0.7548611111111112</v>
      </c>
      <c r="H25" s="24">
        <f t="shared" si="1"/>
        <v>140</v>
      </c>
      <c r="I25" s="13">
        <f t="shared" si="2"/>
        <v>75</v>
      </c>
      <c r="J25" s="32"/>
      <c r="K25" s="32">
        <v>3</v>
      </c>
      <c r="L25" s="15">
        <f>F25-E25+D25</f>
        <v>75</v>
      </c>
      <c r="O25" s="21">
        <f>I25/H25</f>
        <v>0.5357142857142857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  <c r="AK25" s="23"/>
      <c r="AL25" s="23"/>
      <c r="AM25" s="23"/>
      <c r="AN25" s="23"/>
      <c r="AO25" s="23"/>
      <c r="AP25" s="23"/>
      <c r="AQ25" s="23"/>
      <c r="AR25" s="23"/>
      <c r="AS25" s="23"/>
    </row>
    <row r="26" spans="1:46" ht="14.25">
      <c r="A26" s="12"/>
      <c r="B26" s="12"/>
      <c r="C26" s="13"/>
      <c r="D26" s="12"/>
      <c r="E26" s="12"/>
      <c r="F26" s="12"/>
      <c r="G26" s="12"/>
      <c r="H26" s="14"/>
      <c r="I26" s="13"/>
      <c r="J26" s="32"/>
      <c r="K26" s="27"/>
      <c r="L26" s="15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30"/>
    </row>
    <row r="27" spans="1:45" ht="14.25">
      <c r="A27" s="12" t="s">
        <v>17</v>
      </c>
      <c r="B27" s="12"/>
      <c r="C27" s="12">
        <f>SUM(C9:C25)</f>
        <v>0</v>
      </c>
      <c r="D27" s="12">
        <f>SUM(D9:D25)</f>
        <v>0</v>
      </c>
      <c r="E27" s="12">
        <f>SUM(E9:E25)</f>
        <v>0</v>
      </c>
      <c r="F27" s="12">
        <f>SUM(F9:F25)</f>
        <v>1285</v>
      </c>
      <c r="G27" s="12"/>
      <c r="H27" s="12">
        <f>SUM(H9:H25)</f>
        <v>2380</v>
      </c>
      <c r="I27" s="12">
        <f>SUM(I9:I25)</f>
        <v>1285</v>
      </c>
      <c r="J27" s="33"/>
      <c r="K27" s="27"/>
      <c r="L27" s="15">
        <f>F27-E27+D27</f>
        <v>1285</v>
      </c>
      <c r="O27" s="21">
        <f>I27/H27</f>
        <v>0.5399159663865546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  <c r="AK27" s="23"/>
      <c r="AL27" s="23"/>
      <c r="AM27" s="23"/>
      <c r="AN27" s="23"/>
      <c r="AO27" s="23"/>
      <c r="AP27" s="23"/>
      <c r="AQ27" s="23"/>
      <c r="AR27" s="23"/>
      <c r="AS27" s="23"/>
    </row>
    <row r="28" ht="14.25">
      <c r="J28" s="34"/>
    </row>
    <row r="29" spans="1:45" ht="14.25">
      <c r="A29" s="12">
        <v>6</v>
      </c>
      <c r="B29" s="12">
        <v>1</v>
      </c>
      <c r="C29" s="13"/>
      <c r="D29" s="12"/>
      <c r="E29" s="12"/>
      <c r="F29" s="12">
        <v>40</v>
      </c>
      <c r="G29" s="37">
        <v>0.6694444444444444</v>
      </c>
      <c r="H29" s="24">
        <f aca="true" t="shared" si="6" ref="H29:H44">IF(B29=1,70,IF(B29=2,140,IF(B29="W1",70,IF(B29="W2",140,IF(B29=15,140,140)))))</f>
        <v>70</v>
      </c>
      <c r="I29" s="13">
        <f aca="true" t="shared" si="7" ref="I29:I44">MAX(C29,F29)</f>
        <v>40</v>
      </c>
      <c r="J29" s="32"/>
      <c r="K29" s="32">
        <v>1</v>
      </c>
      <c r="L29" s="15">
        <f aca="true" t="shared" si="8" ref="L29:L44">F29-E29+D29</f>
        <v>40</v>
      </c>
      <c r="O29" s="21">
        <f aca="true" t="shared" si="9" ref="O29:O44">I29/H29</f>
        <v>0.5714285714285714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  <c r="AK29" s="23"/>
      <c r="AL29" s="23"/>
      <c r="AM29" s="23"/>
      <c r="AN29" s="23"/>
      <c r="AO29" s="23"/>
      <c r="AP29" s="23"/>
      <c r="AQ29" s="23"/>
      <c r="AR29" s="23"/>
      <c r="AS29" s="23"/>
    </row>
    <row r="30" spans="1:45" ht="14.25">
      <c r="A30" s="12">
        <v>6</v>
      </c>
      <c r="B30" s="12">
        <v>1</v>
      </c>
      <c r="C30" s="13"/>
      <c r="D30" s="12"/>
      <c r="E30" s="12"/>
      <c r="F30" s="12">
        <v>35</v>
      </c>
      <c r="G30" s="37">
        <v>0.6743055555555556</v>
      </c>
      <c r="H30" s="24">
        <f t="shared" si="6"/>
        <v>70</v>
      </c>
      <c r="I30" s="13">
        <f t="shared" si="7"/>
        <v>35</v>
      </c>
      <c r="J30" s="32"/>
      <c r="K30" s="32">
        <v>0</v>
      </c>
      <c r="L30" s="15">
        <f t="shared" si="8"/>
        <v>35</v>
      </c>
      <c r="O30" s="21">
        <f t="shared" si="9"/>
        <v>0.5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  <c r="AK30" s="23"/>
      <c r="AL30" s="23"/>
      <c r="AM30" s="23"/>
      <c r="AN30" s="23"/>
      <c r="AO30" s="23"/>
      <c r="AP30" s="23"/>
      <c r="AQ30" s="23"/>
      <c r="AR30" s="23"/>
      <c r="AS30" s="23"/>
    </row>
    <row r="31" spans="1:45" ht="14.25">
      <c r="A31" s="12">
        <v>6</v>
      </c>
      <c r="B31" s="12">
        <v>1</v>
      </c>
      <c r="C31" s="13"/>
      <c r="D31" s="12"/>
      <c r="E31" s="12"/>
      <c r="F31" s="12">
        <v>45</v>
      </c>
      <c r="G31" s="37">
        <v>0.6798611111111111</v>
      </c>
      <c r="H31" s="24">
        <f t="shared" si="6"/>
        <v>70</v>
      </c>
      <c r="I31" s="13">
        <f t="shared" si="7"/>
        <v>45</v>
      </c>
      <c r="J31" s="32"/>
      <c r="K31" s="32">
        <v>0</v>
      </c>
      <c r="L31" s="15">
        <f t="shared" si="8"/>
        <v>45</v>
      </c>
      <c r="O31" s="21">
        <f t="shared" si="9"/>
        <v>0.6428571428571429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  <c r="AK31" s="23"/>
      <c r="AL31" s="23"/>
      <c r="AM31" s="23"/>
      <c r="AN31" s="23"/>
      <c r="AO31" s="23"/>
      <c r="AP31" s="23"/>
      <c r="AQ31" s="23"/>
      <c r="AR31" s="23"/>
      <c r="AS31" s="23"/>
    </row>
    <row r="32" spans="1:45" ht="14.25">
      <c r="A32" s="12">
        <v>6</v>
      </c>
      <c r="B32" s="12">
        <v>1</v>
      </c>
      <c r="C32" s="13"/>
      <c r="D32" s="12"/>
      <c r="E32" s="12"/>
      <c r="F32" s="12">
        <v>65</v>
      </c>
      <c r="G32" s="37">
        <v>0.6868055555555554</v>
      </c>
      <c r="H32" s="24">
        <f t="shared" si="6"/>
        <v>70</v>
      </c>
      <c r="I32" s="13">
        <f t="shared" si="7"/>
        <v>65</v>
      </c>
      <c r="J32" s="32"/>
      <c r="K32" s="32">
        <v>2</v>
      </c>
      <c r="L32" s="15">
        <f t="shared" si="8"/>
        <v>65</v>
      </c>
      <c r="O32" s="21">
        <f t="shared" si="9"/>
        <v>0.9285714285714286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  <c r="AK32" s="23"/>
      <c r="AL32" s="23"/>
      <c r="AM32" s="23"/>
      <c r="AN32" s="23"/>
      <c r="AO32" s="23"/>
      <c r="AP32" s="23"/>
      <c r="AQ32" s="23"/>
      <c r="AR32" s="23"/>
      <c r="AS32" s="23"/>
    </row>
    <row r="33" spans="1:45" ht="14.25">
      <c r="A33" s="12">
        <v>6</v>
      </c>
      <c r="B33" s="12">
        <v>1</v>
      </c>
      <c r="C33" s="13"/>
      <c r="D33" s="12"/>
      <c r="E33" s="12"/>
      <c r="F33" s="12">
        <v>35</v>
      </c>
      <c r="G33" s="37">
        <v>0.6916666666666667</v>
      </c>
      <c r="H33" s="24">
        <f t="shared" si="6"/>
        <v>70</v>
      </c>
      <c r="I33" s="13">
        <f t="shared" si="7"/>
        <v>35</v>
      </c>
      <c r="J33" s="32">
        <f aca="true" t="shared" si="10" ref="J33:J41">7.5/8*SUM(I29:I36)</f>
        <v>318.75</v>
      </c>
      <c r="K33" s="32">
        <v>1</v>
      </c>
      <c r="L33" s="15">
        <f t="shared" si="8"/>
        <v>35</v>
      </c>
      <c r="O33" s="21">
        <f t="shared" si="9"/>
        <v>0.5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  <c r="AK33" s="23"/>
      <c r="AL33" s="23"/>
      <c r="AM33" s="23"/>
      <c r="AN33" s="23"/>
      <c r="AO33" s="23"/>
      <c r="AP33" s="23"/>
      <c r="AQ33" s="23"/>
      <c r="AR33" s="23"/>
      <c r="AS33" s="23"/>
    </row>
    <row r="34" spans="1:45" ht="14.25">
      <c r="A34" s="12">
        <v>6</v>
      </c>
      <c r="B34" s="12">
        <v>1</v>
      </c>
      <c r="C34" s="13"/>
      <c r="D34" s="12"/>
      <c r="E34" s="12"/>
      <c r="F34" s="12">
        <v>40</v>
      </c>
      <c r="G34" s="37">
        <v>0.6979166666666667</v>
      </c>
      <c r="H34" s="24">
        <f t="shared" si="6"/>
        <v>70</v>
      </c>
      <c r="I34" s="13">
        <f t="shared" si="7"/>
        <v>40</v>
      </c>
      <c r="J34" s="32">
        <f t="shared" si="10"/>
        <v>337.5</v>
      </c>
      <c r="K34" s="32">
        <v>2</v>
      </c>
      <c r="L34" s="15">
        <f t="shared" si="8"/>
        <v>40</v>
      </c>
      <c r="O34" s="21">
        <f t="shared" si="9"/>
        <v>0.5714285714285714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  <c r="AK34" s="23"/>
      <c r="AL34" s="23"/>
      <c r="AM34" s="23"/>
      <c r="AN34" s="23"/>
      <c r="AO34" s="23"/>
      <c r="AP34" s="23"/>
      <c r="AQ34" s="23"/>
      <c r="AR34" s="23"/>
      <c r="AS34" s="23"/>
    </row>
    <row r="35" spans="1:45" ht="14.25">
      <c r="A35" s="12">
        <v>6</v>
      </c>
      <c r="B35" s="12">
        <v>1</v>
      </c>
      <c r="C35" s="13"/>
      <c r="D35" s="12"/>
      <c r="E35" s="12"/>
      <c r="F35" s="12">
        <v>30</v>
      </c>
      <c r="G35" s="37">
        <v>0.7027777777777778</v>
      </c>
      <c r="H35" s="24">
        <f t="shared" si="6"/>
        <v>70</v>
      </c>
      <c r="I35" s="13">
        <f t="shared" si="7"/>
        <v>30</v>
      </c>
      <c r="J35" s="32">
        <f t="shared" si="10"/>
        <v>379.6875</v>
      </c>
      <c r="K35" s="32">
        <v>1</v>
      </c>
      <c r="L35" s="15">
        <f t="shared" si="8"/>
        <v>30</v>
      </c>
      <c r="O35" s="21">
        <f t="shared" si="9"/>
        <v>0.42857142857142855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  <c r="AK35" s="23"/>
      <c r="AL35" s="23"/>
      <c r="AM35" s="23"/>
      <c r="AN35" s="23"/>
      <c r="AO35" s="23"/>
      <c r="AP35" s="23"/>
      <c r="AQ35" s="23"/>
      <c r="AR35" s="23"/>
      <c r="AS35" s="23"/>
    </row>
    <row r="36" spans="1:45" ht="14.25">
      <c r="A36" s="12">
        <v>6</v>
      </c>
      <c r="B36" s="12">
        <v>1</v>
      </c>
      <c r="C36" s="13"/>
      <c r="D36" s="12"/>
      <c r="E36" s="12"/>
      <c r="F36" s="12">
        <v>50</v>
      </c>
      <c r="G36" s="37">
        <v>0.7083333333333334</v>
      </c>
      <c r="H36" s="24">
        <f t="shared" si="6"/>
        <v>70</v>
      </c>
      <c r="I36" s="13">
        <f t="shared" si="7"/>
        <v>50</v>
      </c>
      <c r="J36" s="32">
        <f t="shared" si="10"/>
        <v>393.75</v>
      </c>
      <c r="K36" s="32">
        <v>1</v>
      </c>
      <c r="L36" s="15">
        <f t="shared" si="8"/>
        <v>50</v>
      </c>
      <c r="O36" s="21">
        <f t="shared" si="9"/>
        <v>0.7142857142857143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3"/>
      <c r="AK36" s="23"/>
      <c r="AL36" s="23"/>
      <c r="AM36" s="23"/>
      <c r="AN36" s="23"/>
      <c r="AO36" s="23"/>
      <c r="AP36" s="23"/>
      <c r="AQ36" s="23"/>
      <c r="AR36" s="23"/>
      <c r="AS36" s="23"/>
    </row>
    <row r="37" spans="1:45" ht="14.25">
      <c r="A37" s="12">
        <v>6</v>
      </c>
      <c r="B37" s="12" t="s">
        <v>29</v>
      </c>
      <c r="C37" s="13"/>
      <c r="D37" s="12"/>
      <c r="E37" s="12"/>
      <c r="F37" s="12">
        <v>60</v>
      </c>
      <c r="G37" s="37">
        <v>0.7138888888888889</v>
      </c>
      <c r="H37" s="24">
        <f t="shared" si="6"/>
        <v>70</v>
      </c>
      <c r="I37" s="13">
        <f t="shared" si="7"/>
        <v>60</v>
      </c>
      <c r="J37" s="32">
        <f t="shared" si="10"/>
        <v>389.0625</v>
      </c>
      <c r="K37" s="32">
        <v>1</v>
      </c>
      <c r="L37" s="15">
        <f t="shared" si="8"/>
        <v>60</v>
      </c>
      <c r="O37" s="21">
        <f t="shared" si="9"/>
        <v>0.8571428571428571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3"/>
      <c r="AK37" s="23"/>
      <c r="AL37" s="23"/>
      <c r="AM37" s="23"/>
      <c r="AN37" s="23"/>
      <c r="AO37" s="23"/>
      <c r="AP37" s="23"/>
      <c r="AQ37" s="23"/>
      <c r="AR37" s="23"/>
      <c r="AS37" s="23"/>
    </row>
    <row r="38" spans="1:45" ht="14.25">
      <c r="A38" s="12">
        <v>6</v>
      </c>
      <c r="B38" s="12">
        <v>1</v>
      </c>
      <c r="C38" s="13"/>
      <c r="D38" s="12"/>
      <c r="E38" s="12"/>
      <c r="F38" s="12">
        <v>80</v>
      </c>
      <c r="G38" s="37">
        <v>0.7201388888888889</v>
      </c>
      <c r="H38" s="24">
        <f t="shared" si="6"/>
        <v>70</v>
      </c>
      <c r="I38" s="13">
        <f t="shared" si="7"/>
        <v>80</v>
      </c>
      <c r="J38" s="32">
        <f t="shared" si="10"/>
        <v>421.875</v>
      </c>
      <c r="K38" s="32">
        <v>2</v>
      </c>
      <c r="L38" s="15">
        <f t="shared" si="8"/>
        <v>80</v>
      </c>
      <c r="O38" s="21">
        <f t="shared" si="9"/>
        <v>1.1428571428571428</v>
      </c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  <c r="AK38" s="23"/>
      <c r="AL38" s="23"/>
      <c r="AM38" s="23"/>
      <c r="AN38" s="23"/>
      <c r="AO38" s="23"/>
      <c r="AP38" s="23"/>
      <c r="AQ38" s="23"/>
      <c r="AR38" s="23"/>
      <c r="AS38" s="23"/>
    </row>
    <row r="39" spans="1:45" ht="14.25">
      <c r="A39" s="12">
        <v>6</v>
      </c>
      <c r="B39" s="12">
        <v>1</v>
      </c>
      <c r="C39" s="13"/>
      <c r="D39" s="12"/>
      <c r="E39" s="12"/>
      <c r="F39" s="12">
        <v>60</v>
      </c>
      <c r="G39" s="37">
        <v>0.725</v>
      </c>
      <c r="H39" s="24">
        <f t="shared" si="6"/>
        <v>70</v>
      </c>
      <c r="I39" s="13">
        <f t="shared" si="7"/>
        <v>60</v>
      </c>
      <c r="J39" s="32">
        <f t="shared" si="10"/>
        <v>431.25</v>
      </c>
      <c r="K39" s="32">
        <v>1</v>
      </c>
      <c r="L39" s="15">
        <f t="shared" si="8"/>
        <v>60</v>
      </c>
      <c r="O39" s="21">
        <f t="shared" si="9"/>
        <v>0.8571428571428571</v>
      </c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  <c r="AK39" s="23"/>
      <c r="AL39" s="23"/>
      <c r="AM39" s="23"/>
      <c r="AN39" s="23"/>
      <c r="AO39" s="23"/>
      <c r="AP39" s="23"/>
      <c r="AQ39" s="23"/>
      <c r="AR39" s="23"/>
      <c r="AS39" s="23"/>
    </row>
    <row r="40" spans="1:45" ht="14.25">
      <c r="A40" s="12">
        <v>6</v>
      </c>
      <c r="B40" s="12">
        <v>1</v>
      </c>
      <c r="C40" s="13"/>
      <c r="D40" s="12"/>
      <c r="E40" s="12"/>
      <c r="F40" s="12">
        <v>60</v>
      </c>
      <c r="G40" s="37">
        <v>0.7298611111111111</v>
      </c>
      <c r="H40" s="24">
        <f t="shared" si="6"/>
        <v>70</v>
      </c>
      <c r="I40" s="13">
        <f t="shared" si="7"/>
        <v>60</v>
      </c>
      <c r="J40" s="32">
        <f t="shared" si="10"/>
        <v>454.6875</v>
      </c>
      <c r="K40" s="32">
        <v>0</v>
      </c>
      <c r="L40" s="15">
        <f t="shared" si="8"/>
        <v>60</v>
      </c>
      <c r="O40" s="21">
        <f t="shared" si="9"/>
        <v>0.8571428571428571</v>
      </c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  <c r="AK40" s="23"/>
      <c r="AL40" s="23"/>
      <c r="AM40" s="23"/>
      <c r="AN40" s="23"/>
      <c r="AO40" s="23"/>
      <c r="AP40" s="23"/>
      <c r="AQ40" s="23"/>
      <c r="AR40" s="23"/>
      <c r="AS40" s="23"/>
    </row>
    <row r="41" spans="1:45" ht="14.25">
      <c r="A41" s="12">
        <v>6</v>
      </c>
      <c r="B41" s="12" t="s">
        <v>29</v>
      </c>
      <c r="C41" s="13"/>
      <c r="D41" s="12"/>
      <c r="E41" s="12"/>
      <c r="F41" s="12">
        <v>70</v>
      </c>
      <c r="G41" s="37">
        <v>0.736111111111111</v>
      </c>
      <c r="H41" s="24">
        <f t="shared" si="6"/>
        <v>70</v>
      </c>
      <c r="I41" s="13">
        <f t="shared" si="7"/>
        <v>70</v>
      </c>
      <c r="J41" s="32">
        <f t="shared" si="10"/>
        <v>473.4375</v>
      </c>
      <c r="K41" s="32">
        <v>1</v>
      </c>
      <c r="L41" s="15">
        <f t="shared" si="8"/>
        <v>70</v>
      </c>
      <c r="O41" s="21">
        <f t="shared" si="9"/>
        <v>1</v>
      </c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  <c r="AK41" s="23"/>
      <c r="AL41" s="23"/>
      <c r="AM41" s="23"/>
      <c r="AN41" s="23"/>
      <c r="AO41" s="23"/>
      <c r="AP41" s="23"/>
      <c r="AQ41" s="23"/>
      <c r="AR41" s="23"/>
      <c r="AS41" s="23"/>
    </row>
    <row r="42" spans="1:45" ht="14.25">
      <c r="A42" s="12">
        <v>6</v>
      </c>
      <c r="B42" s="12">
        <v>1</v>
      </c>
      <c r="C42" s="13"/>
      <c r="D42" s="12"/>
      <c r="E42" s="12"/>
      <c r="F42" s="12">
        <v>50</v>
      </c>
      <c r="G42" s="37">
        <v>0.7423611111111111</v>
      </c>
      <c r="H42" s="24">
        <f t="shared" si="6"/>
        <v>70</v>
      </c>
      <c r="I42" s="13">
        <f t="shared" si="7"/>
        <v>50</v>
      </c>
      <c r="J42" s="32"/>
      <c r="K42" s="32">
        <v>2</v>
      </c>
      <c r="L42" s="15">
        <f t="shared" si="8"/>
        <v>50</v>
      </c>
      <c r="O42" s="21">
        <f t="shared" si="9"/>
        <v>0.7142857142857143</v>
      </c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  <c r="AK42" s="23"/>
      <c r="AL42" s="23"/>
      <c r="AM42" s="23"/>
      <c r="AN42" s="23"/>
      <c r="AO42" s="23"/>
      <c r="AP42" s="23"/>
      <c r="AQ42" s="23"/>
      <c r="AR42" s="23"/>
      <c r="AS42" s="23"/>
    </row>
    <row r="43" spans="1:45" ht="14.25">
      <c r="A43" s="12">
        <v>6</v>
      </c>
      <c r="B43" s="12">
        <v>1</v>
      </c>
      <c r="C43" s="13"/>
      <c r="D43" s="12"/>
      <c r="E43" s="12"/>
      <c r="F43" s="12">
        <v>55</v>
      </c>
      <c r="G43" s="37">
        <v>0.7472222222222222</v>
      </c>
      <c r="H43" s="24">
        <f t="shared" si="6"/>
        <v>70</v>
      </c>
      <c r="I43" s="13">
        <f t="shared" si="7"/>
        <v>55</v>
      </c>
      <c r="J43" s="32"/>
      <c r="K43" s="32">
        <v>1</v>
      </c>
      <c r="L43" s="15">
        <f t="shared" si="8"/>
        <v>55</v>
      </c>
      <c r="O43" s="21">
        <f t="shared" si="9"/>
        <v>0.7857142857142857</v>
      </c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  <c r="AK43" s="23"/>
      <c r="AL43" s="23"/>
      <c r="AM43" s="23"/>
      <c r="AN43" s="23"/>
      <c r="AO43" s="23"/>
      <c r="AP43" s="23"/>
      <c r="AQ43" s="23"/>
      <c r="AR43" s="23"/>
      <c r="AS43" s="23"/>
    </row>
    <row r="44" spans="1:45" ht="14.25">
      <c r="A44" s="12">
        <v>6</v>
      </c>
      <c r="B44" s="12">
        <v>1</v>
      </c>
      <c r="C44" s="13"/>
      <c r="D44" s="12"/>
      <c r="E44" s="12"/>
      <c r="F44" s="12">
        <v>70</v>
      </c>
      <c r="G44" s="37">
        <v>0.7527777777777778</v>
      </c>
      <c r="H44" s="24">
        <f t="shared" si="6"/>
        <v>70</v>
      </c>
      <c r="I44" s="13">
        <f t="shared" si="7"/>
        <v>70</v>
      </c>
      <c r="J44" s="32"/>
      <c r="K44" s="32">
        <v>1</v>
      </c>
      <c r="L44" s="15">
        <f t="shared" si="8"/>
        <v>70</v>
      </c>
      <c r="O44" s="21">
        <f t="shared" si="9"/>
        <v>1</v>
      </c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  <c r="AK44" s="23"/>
      <c r="AL44" s="23"/>
      <c r="AM44" s="23"/>
      <c r="AN44" s="23"/>
      <c r="AO44" s="23"/>
      <c r="AP44" s="23"/>
      <c r="AQ44" s="23"/>
      <c r="AR44" s="23"/>
      <c r="AS44" s="23"/>
    </row>
    <row r="45" spans="1:45" ht="14.25">
      <c r="A45" s="12"/>
      <c r="B45" s="12"/>
      <c r="C45" s="13"/>
      <c r="D45" s="12"/>
      <c r="E45" s="12"/>
      <c r="F45" s="12"/>
      <c r="G45" s="12"/>
      <c r="H45" s="14"/>
      <c r="I45" s="13"/>
      <c r="J45" s="32"/>
      <c r="K45" s="27"/>
      <c r="L45" s="15"/>
      <c r="O45" s="29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</row>
    <row r="46" spans="1:45" ht="14.25">
      <c r="A46" s="12" t="s">
        <v>17</v>
      </c>
      <c r="B46" s="12"/>
      <c r="C46" s="12">
        <f>SUM(C29:C44)</f>
        <v>0</v>
      </c>
      <c r="D46" s="12">
        <f>SUM(D29:D44)</f>
        <v>0</v>
      </c>
      <c r="E46" s="12">
        <f>SUM(E29:E44)</f>
        <v>0</v>
      </c>
      <c r="F46" s="12">
        <f>SUM(F29:F44)</f>
        <v>845</v>
      </c>
      <c r="G46" s="12"/>
      <c r="H46" s="12">
        <f>SUM(H29:H44)</f>
        <v>1120</v>
      </c>
      <c r="I46" s="12">
        <f>SUM(I29:I44)</f>
        <v>845</v>
      </c>
      <c r="J46" s="33"/>
      <c r="K46" s="27"/>
      <c r="L46" s="15">
        <f>F46-E46+D46</f>
        <v>845</v>
      </c>
      <c r="O46" s="21">
        <f>I46/H46</f>
        <v>0.7544642857142857</v>
      </c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  <c r="AK46" s="23"/>
      <c r="AL46" s="23"/>
      <c r="AM46" s="23"/>
      <c r="AN46" s="23"/>
      <c r="AO46" s="23"/>
      <c r="AP46" s="23"/>
      <c r="AQ46" s="23"/>
      <c r="AR46" s="23"/>
      <c r="AS46" s="23"/>
    </row>
    <row r="47" ht="14.25">
      <c r="J47" s="34"/>
    </row>
    <row r="48" spans="1:45" ht="14.25">
      <c r="A48" s="12">
        <v>18</v>
      </c>
      <c r="B48" s="12">
        <v>2</v>
      </c>
      <c r="C48" s="13"/>
      <c r="D48" s="12"/>
      <c r="E48" s="12"/>
      <c r="F48" s="12">
        <v>60</v>
      </c>
      <c r="G48" s="37">
        <v>0.6659722222222222</v>
      </c>
      <c r="H48" s="24">
        <f aca="true" t="shared" si="11" ref="H48:H63">IF(B48=1,70,IF(B48=2,140,IF(B48="W1",70,IF(B48="W2",140,IF(B48=15,140,140)))))</f>
        <v>140</v>
      </c>
      <c r="I48" s="13">
        <f aca="true" t="shared" si="12" ref="I48:I63">MAX(C48,F48)</f>
        <v>60</v>
      </c>
      <c r="J48" s="32"/>
      <c r="K48" s="32">
        <v>0</v>
      </c>
      <c r="L48" s="15">
        <f aca="true" t="shared" si="13" ref="L48:L63">F48-E48+D48</f>
        <v>60</v>
      </c>
      <c r="O48" s="21">
        <f aca="true" t="shared" si="14" ref="O48:O63">I48/H48</f>
        <v>0.42857142857142855</v>
      </c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  <c r="AK48" s="23"/>
      <c r="AL48" s="23"/>
      <c r="AM48" s="23"/>
      <c r="AN48" s="23"/>
      <c r="AO48" s="23"/>
      <c r="AP48" s="23"/>
      <c r="AQ48" s="23"/>
      <c r="AR48" s="23"/>
      <c r="AS48" s="23"/>
    </row>
    <row r="49" spans="1:45" ht="14.25">
      <c r="A49" s="12">
        <v>18</v>
      </c>
      <c r="B49" s="12">
        <v>2</v>
      </c>
      <c r="C49" s="13"/>
      <c r="D49" s="12"/>
      <c r="E49" s="12"/>
      <c r="F49" s="12">
        <v>60</v>
      </c>
      <c r="G49" s="37">
        <v>0.6722222222222223</v>
      </c>
      <c r="H49" s="24">
        <f t="shared" si="11"/>
        <v>140</v>
      </c>
      <c r="I49" s="13">
        <f t="shared" si="12"/>
        <v>60</v>
      </c>
      <c r="J49" s="32"/>
      <c r="K49" s="32">
        <v>1</v>
      </c>
      <c r="L49" s="15">
        <f t="shared" si="13"/>
        <v>60</v>
      </c>
      <c r="O49" s="21">
        <f t="shared" si="14"/>
        <v>0.42857142857142855</v>
      </c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  <c r="AK49" s="23"/>
      <c r="AL49" s="23"/>
      <c r="AM49" s="23"/>
      <c r="AN49" s="23"/>
      <c r="AO49" s="23"/>
      <c r="AP49" s="23"/>
      <c r="AQ49" s="23"/>
      <c r="AR49" s="23"/>
      <c r="AS49" s="23"/>
    </row>
    <row r="50" spans="1:45" ht="14.25">
      <c r="A50" s="12">
        <v>18</v>
      </c>
      <c r="B50" s="12">
        <v>2</v>
      </c>
      <c r="C50" s="13"/>
      <c r="D50" s="12"/>
      <c r="E50" s="12"/>
      <c r="F50" s="12">
        <v>85</v>
      </c>
      <c r="G50" s="37">
        <v>0.6777777777777778</v>
      </c>
      <c r="H50" s="24">
        <f t="shared" si="11"/>
        <v>140</v>
      </c>
      <c r="I50" s="13">
        <f t="shared" si="12"/>
        <v>85</v>
      </c>
      <c r="J50" s="32"/>
      <c r="K50" s="32">
        <v>1</v>
      </c>
      <c r="L50" s="15">
        <f t="shared" si="13"/>
        <v>85</v>
      </c>
      <c r="O50" s="21">
        <f t="shared" si="14"/>
        <v>0.6071428571428571</v>
      </c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  <c r="AK50" s="23"/>
      <c r="AL50" s="23"/>
      <c r="AM50" s="23"/>
      <c r="AN50" s="23"/>
      <c r="AO50" s="23"/>
      <c r="AP50" s="23"/>
      <c r="AQ50" s="23"/>
      <c r="AR50" s="23"/>
      <c r="AS50" s="23"/>
    </row>
    <row r="51" spans="1:45" ht="14.25">
      <c r="A51" s="12">
        <v>18</v>
      </c>
      <c r="B51" s="12">
        <v>15</v>
      </c>
      <c r="C51" s="13"/>
      <c r="D51" s="12"/>
      <c r="E51" s="12"/>
      <c r="F51" s="12">
        <v>70</v>
      </c>
      <c r="G51" s="37">
        <v>0.6833333333333333</v>
      </c>
      <c r="H51" s="24">
        <f t="shared" si="11"/>
        <v>140</v>
      </c>
      <c r="I51" s="13">
        <f t="shared" si="12"/>
        <v>70</v>
      </c>
      <c r="J51" s="32"/>
      <c r="K51" s="32">
        <v>1</v>
      </c>
      <c r="L51" s="15">
        <f t="shared" si="13"/>
        <v>70</v>
      </c>
      <c r="O51" s="21">
        <f t="shared" si="14"/>
        <v>0.5</v>
      </c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  <c r="AK51" s="23"/>
      <c r="AL51" s="23"/>
      <c r="AM51" s="23"/>
      <c r="AN51" s="23"/>
      <c r="AO51" s="23"/>
      <c r="AP51" s="23"/>
      <c r="AQ51" s="23"/>
      <c r="AR51" s="23"/>
      <c r="AS51" s="23"/>
    </row>
    <row r="52" spans="1:45" ht="14.25">
      <c r="A52" s="12">
        <v>18</v>
      </c>
      <c r="B52" s="12">
        <v>15</v>
      </c>
      <c r="C52" s="13"/>
      <c r="D52" s="12"/>
      <c r="E52" s="12"/>
      <c r="F52" s="12">
        <v>90</v>
      </c>
      <c r="G52" s="37">
        <v>0.6902777777777778</v>
      </c>
      <c r="H52" s="24">
        <f t="shared" si="11"/>
        <v>140</v>
      </c>
      <c r="I52" s="13">
        <f t="shared" si="12"/>
        <v>90</v>
      </c>
      <c r="J52" s="32">
        <f aca="true" t="shared" si="15" ref="J52:J60">7.5/8*SUM(I48:I55)</f>
        <v>548.4375</v>
      </c>
      <c r="K52" s="32">
        <v>3</v>
      </c>
      <c r="L52" s="15">
        <f t="shared" si="13"/>
        <v>90</v>
      </c>
      <c r="O52" s="21">
        <f t="shared" si="14"/>
        <v>0.6428571428571429</v>
      </c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ht="14.25">
      <c r="A53" s="12">
        <v>18</v>
      </c>
      <c r="B53" s="12">
        <v>2</v>
      </c>
      <c r="C53" s="13"/>
      <c r="D53" s="12"/>
      <c r="E53" s="12"/>
      <c r="F53" s="12">
        <v>65</v>
      </c>
      <c r="G53" s="37">
        <v>0.6944444444444444</v>
      </c>
      <c r="H53" s="24">
        <f t="shared" si="11"/>
        <v>140</v>
      </c>
      <c r="I53" s="13">
        <f t="shared" si="12"/>
        <v>65</v>
      </c>
      <c r="J53" s="32">
        <f t="shared" si="15"/>
        <v>562.5</v>
      </c>
      <c r="K53" s="32">
        <v>1</v>
      </c>
      <c r="L53" s="15">
        <f t="shared" si="13"/>
        <v>65</v>
      </c>
      <c r="O53" s="21">
        <f t="shared" si="14"/>
        <v>0.4642857142857143</v>
      </c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  <c r="AK53" s="23"/>
      <c r="AL53" s="23"/>
      <c r="AM53" s="23"/>
      <c r="AN53" s="23"/>
      <c r="AO53" s="23"/>
      <c r="AP53" s="23"/>
      <c r="AQ53" s="23"/>
      <c r="AR53" s="23"/>
      <c r="AS53" s="23"/>
    </row>
    <row r="54" spans="1:45" ht="14.25">
      <c r="A54" s="12">
        <v>18</v>
      </c>
      <c r="B54" s="12">
        <v>15</v>
      </c>
      <c r="C54" s="13"/>
      <c r="D54" s="12"/>
      <c r="E54" s="12"/>
      <c r="F54" s="12">
        <v>85</v>
      </c>
      <c r="G54" s="37">
        <v>0.7027777777777778</v>
      </c>
      <c r="H54" s="24">
        <f t="shared" si="11"/>
        <v>140</v>
      </c>
      <c r="I54" s="13">
        <f t="shared" si="12"/>
        <v>85</v>
      </c>
      <c r="J54" s="32">
        <f t="shared" si="15"/>
        <v>581.25</v>
      </c>
      <c r="K54" s="32">
        <v>5</v>
      </c>
      <c r="L54" s="15">
        <f t="shared" si="13"/>
        <v>85</v>
      </c>
      <c r="O54" s="21">
        <f t="shared" si="14"/>
        <v>0.6071428571428571</v>
      </c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  <c r="AK54" s="23"/>
      <c r="AL54" s="23"/>
      <c r="AM54" s="23"/>
      <c r="AN54" s="23"/>
      <c r="AO54" s="23"/>
      <c r="AP54" s="23"/>
      <c r="AQ54" s="23"/>
      <c r="AR54" s="23"/>
      <c r="AS54" s="23"/>
    </row>
    <row r="55" spans="1:45" ht="14.25">
      <c r="A55" s="12">
        <v>18</v>
      </c>
      <c r="B55" s="12">
        <v>2</v>
      </c>
      <c r="C55" s="13"/>
      <c r="D55" s="12"/>
      <c r="E55" s="12"/>
      <c r="F55" s="12">
        <v>70</v>
      </c>
      <c r="G55" s="37">
        <v>0.7055555555555556</v>
      </c>
      <c r="H55" s="24">
        <f t="shared" si="11"/>
        <v>140</v>
      </c>
      <c r="I55" s="13">
        <f t="shared" si="12"/>
        <v>70</v>
      </c>
      <c r="J55" s="32">
        <f t="shared" si="15"/>
        <v>600</v>
      </c>
      <c r="K55" s="32">
        <v>1</v>
      </c>
      <c r="L55" s="15">
        <f t="shared" si="13"/>
        <v>70</v>
      </c>
      <c r="O55" s="21">
        <f t="shared" si="14"/>
        <v>0.5</v>
      </c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  <c r="AK55" s="23"/>
      <c r="AL55" s="23"/>
      <c r="AM55" s="23"/>
      <c r="AN55" s="23"/>
      <c r="AO55" s="23"/>
      <c r="AP55" s="23"/>
      <c r="AQ55" s="23"/>
      <c r="AR55" s="23"/>
      <c r="AS55" s="23"/>
    </row>
    <row r="56" spans="1:45" ht="14.25">
      <c r="A56" s="12">
        <v>18</v>
      </c>
      <c r="B56" s="12">
        <v>2</v>
      </c>
      <c r="C56" s="13"/>
      <c r="D56" s="12"/>
      <c r="E56" s="12"/>
      <c r="F56" s="12">
        <v>75</v>
      </c>
      <c r="G56" s="37">
        <v>0.7097222222222221</v>
      </c>
      <c r="H56" s="24">
        <f t="shared" si="11"/>
        <v>140</v>
      </c>
      <c r="I56" s="13">
        <f t="shared" si="12"/>
        <v>75</v>
      </c>
      <c r="J56" s="32">
        <f t="shared" si="15"/>
        <v>628.125</v>
      </c>
      <c r="K56" s="32">
        <v>-1</v>
      </c>
      <c r="L56" s="15">
        <f t="shared" si="13"/>
        <v>75</v>
      </c>
      <c r="O56" s="21">
        <f t="shared" si="14"/>
        <v>0.5357142857142857</v>
      </c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</row>
    <row r="57" spans="1:45" ht="14.25">
      <c r="A57" s="12">
        <v>18</v>
      </c>
      <c r="B57" s="12">
        <v>15</v>
      </c>
      <c r="C57" s="13"/>
      <c r="D57" s="12"/>
      <c r="E57" s="12"/>
      <c r="F57" s="12">
        <v>80</v>
      </c>
      <c r="G57" s="37">
        <v>0.7173611111111111</v>
      </c>
      <c r="H57" s="24">
        <f t="shared" si="11"/>
        <v>140</v>
      </c>
      <c r="I57" s="13">
        <f t="shared" si="12"/>
        <v>80</v>
      </c>
      <c r="J57" s="32">
        <f t="shared" si="15"/>
        <v>642.1875</v>
      </c>
      <c r="K57" s="32">
        <v>2</v>
      </c>
      <c r="L57" s="15">
        <f t="shared" si="13"/>
        <v>80</v>
      </c>
      <c r="O57" s="21">
        <f t="shared" si="14"/>
        <v>0.5714285714285714</v>
      </c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</row>
    <row r="58" spans="1:45" ht="14.25">
      <c r="A58" s="12">
        <v>18</v>
      </c>
      <c r="B58" s="12">
        <v>15</v>
      </c>
      <c r="C58" s="13"/>
      <c r="D58" s="12"/>
      <c r="E58" s="12"/>
      <c r="F58" s="12">
        <v>105</v>
      </c>
      <c r="G58" s="37">
        <v>0.7229166666666667</v>
      </c>
      <c r="H58" s="24">
        <f t="shared" si="11"/>
        <v>140</v>
      </c>
      <c r="I58" s="13">
        <f t="shared" si="12"/>
        <v>105</v>
      </c>
      <c r="J58" s="32">
        <f t="shared" si="15"/>
        <v>675</v>
      </c>
      <c r="K58" s="32">
        <v>2</v>
      </c>
      <c r="L58" s="15">
        <f t="shared" si="13"/>
        <v>105</v>
      </c>
      <c r="O58" s="21">
        <f t="shared" si="14"/>
        <v>0.75</v>
      </c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</row>
    <row r="59" spans="1:45" ht="14.25">
      <c r="A59" s="12">
        <v>18</v>
      </c>
      <c r="B59" s="12">
        <v>2</v>
      </c>
      <c r="C59" s="13"/>
      <c r="D59" s="12"/>
      <c r="E59" s="12"/>
      <c r="F59" s="12">
        <v>100</v>
      </c>
      <c r="G59" s="37">
        <v>0.7291666666666667</v>
      </c>
      <c r="H59" s="24">
        <f t="shared" si="11"/>
        <v>140</v>
      </c>
      <c r="I59" s="13">
        <f t="shared" si="12"/>
        <v>100</v>
      </c>
      <c r="J59" s="32">
        <f t="shared" si="15"/>
        <v>665.625</v>
      </c>
      <c r="K59" s="32">
        <v>3</v>
      </c>
      <c r="L59" s="15">
        <f t="shared" si="13"/>
        <v>100</v>
      </c>
      <c r="O59" s="21">
        <f t="shared" si="14"/>
        <v>0.7142857142857143</v>
      </c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  <c r="AK59" s="23"/>
      <c r="AL59" s="23"/>
      <c r="AM59" s="23"/>
      <c r="AN59" s="23"/>
      <c r="AO59" s="23"/>
      <c r="AP59" s="23"/>
      <c r="AQ59" s="23"/>
      <c r="AR59" s="23"/>
      <c r="AS59" s="23"/>
    </row>
    <row r="60" spans="1:45" ht="14.25">
      <c r="A60" s="12">
        <v>18</v>
      </c>
      <c r="B60" s="12">
        <v>15</v>
      </c>
      <c r="C60" s="13"/>
      <c r="D60" s="12"/>
      <c r="E60" s="12"/>
      <c r="F60" s="12">
        <v>105</v>
      </c>
      <c r="G60" s="37">
        <v>0.7354166666666666</v>
      </c>
      <c r="H60" s="24">
        <f t="shared" si="11"/>
        <v>140</v>
      </c>
      <c r="I60" s="13">
        <f t="shared" si="12"/>
        <v>105</v>
      </c>
      <c r="J60" s="32">
        <f t="shared" si="15"/>
        <v>689.0625</v>
      </c>
      <c r="K60" s="32">
        <v>4</v>
      </c>
      <c r="L60" s="15">
        <f t="shared" si="13"/>
        <v>105</v>
      </c>
      <c r="O60" s="21">
        <f t="shared" si="14"/>
        <v>0.75</v>
      </c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  <c r="AK60" s="23"/>
      <c r="AL60" s="23"/>
      <c r="AM60" s="23"/>
      <c r="AN60" s="23"/>
      <c r="AO60" s="23"/>
      <c r="AP60" s="23"/>
      <c r="AQ60" s="23"/>
      <c r="AR60" s="23"/>
      <c r="AS60" s="23"/>
    </row>
    <row r="61" spans="1:45" ht="14.25">
      <c r="A61" s="12">
        <v>18</v>
      </c>
      <c r="B61" s="12">
        <v>15</v>
      </c>
      <c r="C61" s="13"/>
      <c r="D61" s="12"/>
      <c r="E61" s="12"/>
      <c r="F61" s="12">
        <v>100</v>
      </c>
      <c r="G61" s="37">
        <v>0.7388888888888888</v>
      </c>
      <c r="H61" s="24">
        <f t="shared" si="11"/>
        <v>140</v>
      </c>
      <c r="I61" s="13">
        <f t="shared" si="12"/>
        <v>100</v>
      </c>
      <c r="J61" s="32"/>
      <c r="K61" s="32">
        <v>1</v>
      </c>
      <c r="L61" s="15">
        <f t="shared" si="13"/>
        <v>100</v>
      </c>
      <c r="O61" s="21">
        <f t="shared" si="14"/>
        <v>0.7142857142857143</v>
      </c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3"/>
      <c r="AK61" s="23"/>
      <c r="AL61" s="23"/>
      <c r="AM61" s="23"/>
      <c r="AN61" s="23"/>
      <c r="AO61" s="23"/>
      <c r="AP61" s="23"/>
      <c r="AQ61" s="23"/>
      <c r="AR61" s="23"/>
      <c r="AS61" s="23"/>
    </row>
    <row r="62" spans="1:45" ht="14.25">
      <c r="A62" s="12">
        <v>18</v>
      </c>
      <c r="B62" s="12">
        <v>15</v>
      </c>
      <c r="C62" s="13"/>
      <c r="D62" s="12"/>
      <c r="E62" s="12"/>
      <c r="F62" s="12">
        <v>75</v>
      </c>
      <c r="G62" s="37">
        <v>0.7444444444444445</v>
      </c>
      <c r="H62" s="24">
        <f t="shared" si="11"/>
        <v>140</v>
      </c>
      <c r="I62" s="13">
        <f t="shared" si="12"/>
        <v>75</v>
      </c>
      <c r="J62" s="32"/>
      <c r="K62" s="32">
        <v>1</v>
      </c>
      <c r="L62" s="15">
        <f t="shared" si="13"/>
        <v>75</v>
      </c>
      <c r="O62" s="21">
        <f t="shared" si="14"/>
        <v>0.5357142857142857</v>
      </c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  <c r="AK62" s="23"/>
      <c r="AL62" s="23"/>
      <c r="AM62" s="23"/>
      <c r="AN62" s="23"/>
      <c r="AO62" s="23"/>
      <c r="AP62" s="23"/>
      <c r="AQ62" s="23"/>
      <c r="AR62" s="23"/>
      <c r="AS62" s="23"/>
    </row>
    <row r="63" spans="1:45" ht="14.25">
      <c r="A63" s="12">
        <v>18</v>
      </c>
      <c r="B63" s="12">
        <v>2</v>
      </c>
      <c r="C63" s="13"/>
      <c r="D63" s="12"/>
      <c r="E63" s="12"/>
      <c r="F63" s="12">
        <v>95</v>
      </c>
      <c r="G63" s="37">
        <v>0.75</v>
      </c>
      <c r="H63" s="24">
        <f t="shared" si="11"/>
        <v>140</v>
      </c>
      <c r="I63" s="13">
        <f t="shared" si="12"/>
        <v>95</v>
      </c>
      <c r="J63" s="32"/>
      <c r="K63" s="32">
        <v>1</v>
      </c>
      <c r="L63" s="15">
        <f t="shared" si="13"/>
        <v>95</v>
      </c>
      <c r="O63" s="21">
        <f t="shared" si="14"/>
        <v>0.6785714285714286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3"/>
      <c r="AK63" s="23"/>
      <c r="AL63" s="23"/>
      <c r="AM63" s="23"/>
      <c r="AN63" s="23"/>
      <c r="AO63" s="23"/>
      <c r="AP63" s="23"/>
      <c r="AQ63" s="23"/>
      <c r="AR63" s="23"/>
      <c r="AS63" s="23"/>
    </row>
    <row r="64" spans="1:45" ht="14.25">
      <c r="A64" s="12"/>
      <c r="B64" s="12"/>
      <c r="C64" s="13"/>
      <c r="D64" s="12"/>
      <c r="E64" s="12"/>
      <c r="F64" s="12"/>
      <c r="G64" s="12"/>
      <c r="H64" s="14"/>
      <c r="I64" s="13"/>
      <c r="J64" s="32"/>
      <c r="K64" s="27"/>
      <c r="L64" s="15"/>
      <c r="O64" s="29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</row>
    <row r="65" spans="1:45" ht="14.25">
      <c r="A65" s="12" t="s">
        <v>17</v>
      </c>
      <c r="B65" s="12"/>
      <c r="C65" s="12">
        <f>SUM(C48:C63)</f>
        <v>0</v>
      </c>
      <c r="D65" s="12">
        <f>SUM(D48:D63)</f>
        <v>0</v>
      </c>
      <c r="E65" s="12">
        <f>SUM(E48:E63)</f>
        <v>0</v>
      </c>
      <c r="F65" s="12">
        <f>SUM(F48:F63)</f>
        <v>1320</v>
      </c>
      <c r="G65" s="12"/>
      <c r="H65" s="12">
        <f>SUM(H48:H63)</f>
        <v>2240</v>
      </c>
      <c r="I65" s="12">
        <f>SUM(I48:I63)</f>
        <v>1320</v>
      </c>
      <c r="J65" s="33"/>
      <c r="K65" s="27"/>
      <c r="L65" s="15">
        <f>F65-E65+D65</f>
        <v>1320</v>
      </c>
      <c r="O65" s="21">
        <f>I65/H65</f>
        <v>0.5892857142857143</v>
      </c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  <c r="AK65" s="23"/>
      <c r="AL65" s="23"/>
      <c r="AM65" s="23"/>
      <c r="AN65" s="23"/>
      <c r="AO65" s="23"/>
      <c r="AP65" s="23"/>
      <c r="AQ65" s="23"/>
      <c r="AR65" s="23"/>
      <c r="AS65" s="23"/>
    </row>
    <row r="66" ht="14.25">
      <c r="J66" s="34"/>
    </row>
    <row r="67" spans="1:45" ht="14.25">
      <c r="A67" s="12">
        <v>24</v>
      </c>
      <c r="B67" s="12">
        <v>2</v>
      </c>
      <c r="C67" s="13"/>
      <c r="D67" s="12"/>
      <c r="E67" s="12"/>
      <c r="F67" s="12">
        <v>65</v>
      </c>
      <c r="G67" s="37">
        <v>0.6694444444444444</v>
      </c>
      <c r="H67" s="24">
        <f aca="true" t="shared" si="16" ref="H67:H82">IF(B67=1,70,IF(B67=2,140,IF(B67="W1",70,IF(B67="W2",140,IF(B67=15,140,140)))))</f>
        <v>140</v>
      </c>
      <c r="I67" s="13">
        <f aca="true" t="shared" si="17" ref="I67:I82">MAX(C67,F67)</f>
        <v>65</v>
      </c>
      <c r="J67" s="32"/>
      <c r="K67" s="32">
        <v>3</v>
      </c>
      <c r="L67" s="15">
        <f aca="true" t="shared" si="18" ref="L67:L81">F67-E67+D67</f>
        <v>65</v>
      </c>
      <c r="O67" s="21">
        <f aca="true" t="shared" si="19" ref="O67:O81">I67/H67</f>
        <v>0.4642857142857143</v>
      </c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  <c r="AK67" s="23"/>
      <c r="AL67" s="23"/>
      <c r="AM67" s="23"/>
      <c r="AN67" s="23"/>
      <c r="AO67" s="23"/>
      <c r="AP67" s="23"/>
      <c r="AQ67" s="23"/>
      <c r="AR67" s="23"/>
      <c r="AS67" s="23"/>
    </row>
    <row r="68" spans="1:45" ht="14.25">
      <c r="A68" s="12">
        <v>24</v>
      </c>
      <c r="B68" s="12">
        <v>15</v>
      </c>
      <c r="C68" s="13"/>
      <c r="D68" s="12"/>
      <c r="E68" s="12"/>
      <c r="F68" s="12">
        <v>50</v>
      </c>
      <c r="G68" s="37">
        <v>0.6722222222222223</v>
      </c>
      <c r="H68" s="24">
        <f t="shared" si="16"/>
        <v>140</v>
      </c>
      <c r="I68" s="13">
        <f t="shared" si="17"/>
        <v>50</v>
      </c>
      <c r="J68" s="32"/>
      <c r="K68" s="32">
        <v>-1</v>
      </c>
      <c r="L68" s="15">
        <f t="shared" si="18"/>
        <v>50</v>
      </c>
      <c r="O68" s="21">
        <f t="shared" si="19"/>
        <v>0.35714285714285715</v>
      </c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  <c r="AK68" s="23"/>
      <c r="AL68" s="23"/>
      <c r="AM68" s="23"/>
      <c r="AN68" s="23"/>
      <c r="AO68" s="23"/>
      <c r="AP68" s="23"/>
      <c r="AQ68" s="23"/>
      <c r="AR68" s="23"/>
      <c r="AS68" s="23"/>
    </row>
    <row r="69" spans="1:45" ht="14.25">
      <c r="A69" s="12">
        <v>24</v>
      </c>
      <c r="B69" s="12">
        <v>15</v>
      </c>
      <c r="C69" s="13"/>
      <c r="D69" s="12"/>
      <c r="E69" s="12"/>
      <c r="F69" s="12">
        <v>65</v>
      </c>
      <c r="G69" s="37">
        <v>0.6805555555555556</v>
      </c>
      <c r="H69" s="24">
        <f t="shared" si="16"/>
        <v>140</v>
      </c>
      <c r="I69" s="13">
        <f t="shared" si="17"/>
        <v>65</v>
      </c>
      <c r="J69" s="32"/>
      <c r="K69" s="32">
        <v>3</v>
      </c>
      <c r="L69" s="15">
        <f t="shared" si="18"/>
        <v>65</v>
      </c>
      <c r="O69" s="21">
        <f t="shared" si="19"/>
        <v>0.4642857142857143</v>
      </c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  <c r="AK69" s="23"/>
      <c r="AL69" s="23"/>
      <c r="AM69" s="23"/>
      <c r="AN69" s="23"/>
      <c r="AO69" s="23"/>
      <c r="AP69" s="23"/>
      <c r="AQ69" s="23"/>
      <c r="AR69" s="23"/>
      <c r="AS69" s="23"/>
    </row>
    <row r="70" spans="1:45" ht="14.25">
      <c r="A70" s="12">
        <v>24</v>
      </c>
      <c r="B70" s="12">
        <v>15</v>
      </c>
      <c r="C70" s="13"/>
      <c r="D70" s="12"/>
      <c r="E70" s="12"/>
      <c r="F70" s="12">
        <v>45</v>
      </c>
      <c r="G70" s="37">
        <v>0.6847222222222222</v>
      </c>
      <c r="H70" s="24">
        <f t="shared" si="16"/>
        <v>140</v>
      </c>
      <c r="I70" s="13">
        <f t="shared" si="17"/>
        <v>45</v>
      </c>
      <c r="J70" s="32"/>
      <c r="K70" s="32">
        <v>1</v>
      </c>
      <c r="L70" s="15">
        <f t="shared" si="18"/>
        <v>45</v>
      </c>
      <c r="O70" s="21">
        <f t="shared" si="19"/>
        <v>0.32142857142857145</v>
      </c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45" ht="14.25">
      <c r="A71" s="12">
        <v>24</v>
      </c>
      <c r="B71" s="12">
        <v>2</v>
      </c>
      <c r="C71" s="13"/>
      <c r="D71" s="12"/>
      <c r="E71" s="12"/>
      <c r="F71" s="12">
        <v>55</v>
      </c>
      <c r="G71" s="37">
        <v>0.6909722222222222</v>
      </c>
      <c r="H71" s="24">
        <f t="shared" si="16"/>
        <v>140</v>
      </c>
      <c r="I71" s="13">
        <f t="shared" si="17"/>
        <v>55</v>
      </c>
      <c r="J71" s="32">
        <f aca="true" t="shared" si="20" ref="J71:J79">7.5/8*SUM(I67:I74)</f>
        <v>468.75</v>
      </c>
      <c r="K71" s="32">
        <v>2</v>
      </c>
      <c r="L71" s="15">
        <f t="shared" si="18"/>
        <v>55</v>
      </c>
      <c r="O71" s="21">
        <f t="shared" si="19"/>
        <v>0.39285714285714285</v>
      </c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45" ht="14.25">
      <c r="A72" s="12">
        <v>24</v>
      </c>
      <c r="B72" s="12">
        <v>2</v>
      </c>
      <c r="C72" s="13"/>
      <c r="D72" s="12"/>
      <c r="E72" s="12"/>
      <c r="F72" s="12">
        <v>85</v>
      </c>
      <c r="G72" s="37">
        <v>0.6972222222222222</v>
      </c>
      <c r="H72" s="24">
        <f t="shared" si="16"/>
        <v>140</v>
      </c>
      <c r="I72" s="13">
        <f t="shared" si="17"/>
        <v>85</v>
      </c>
      <c r="J72" s="32">
        <f t="shared" si="20"/>
        <v>468.75</v>
      </c>
      <c r="K72" s="32">
        <v>3</v>
      </c>
      <c r="L72" s="15">
        <f t="shared" si="18"/>
        <v>85</v>
      </c>
      <c r="O72" s="21">
        <f t="shared" si="19"/>
        <v>0.6071428571428571</v>
      </c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45" ht="14.25">
      <c r="A73" s="12">
        <v>24</v>
      </c>
      <c r="B73" s="12">
        <v>15</v>
      </c>
      <c r="C73" s="13"/>
      <c r="D73" s="12"/>
      <c r="E73" s="12"/>
      <c r="F73" s="12">
        <v>65</v>
      </c>
      <c r="G73" s="37">
        <v>0.7006944444444444</v>
      </c>
      <c r="H73" s="24">
        <f t="shared" si="16"/>
        <v>140</v>
      </c>
      <c r="I73" s="13">
        <f t="shared" si="17"/>
        <v>65</v>
      </c>
      <c r="J73" s="32">
        <f t="shared" si="20"/>
        <v>501.5625</v>
      </c>
      <c r="K73" s="32">
        <v>0</v>
      </c>
      <c r="L73" s="15">
        <f t="shared" si="18"/>
        <v>65</v>
      </c>
      <c r="O73" s="21">
        <f t="shared" si="19"/>
        <v>0.4642857142857143</v>
      </c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45" ht="14.25">
      <c r="A74" s="12">
        <v>24</v>
      </c>
      <c r="B74" s="12">
        <v>2</v>
      </c>
      <c r="C74" s="13"/>
      <c r="D74" s="12"/>
      <c r="E74" s="12"/>
      <c r="F74" s="12">
        <v>70</v>
      </c>
      <c r="G74" s="37">
        <v>0.7069444444444445</v>
      </c>
      <c r="H74" s="24">
        <f t="shared" si="16"/>
        <v>140</v>
      </c>
      <c r="I74" s="13">
        <f t="shared" si="17"/>
        <v>70</v>
      </c>
      <c r="J74" s="32">
        <f t="shared" si="20"/>
        <v>525</v>
      </c>
      <c r="K74" s="32">
        <v>1</v>
      </c>
      <c r="L74" s="15">
        <f t="shared" si="18"/>
        <v>70</v>
      </c>
      <c r="O74" s="21">
        <f t="shared" si="19"/>
        <v>0.5</v>
      </c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45" ht="14.25">
      <c r="A75" s="12">
        <v>24</v>
      </c>
      <c r="B75" s="12">
        <v>15</v>
      </c>
      <c r="C75" s="13"/>
      <c r="D75" s="12"/>
      <c r="E75" s="12"/>
      <c r="F75" s="12">
        <v>65</v>
      </c>
      <c r="G75" s="37">
        <v>0.7118055555555556</v>
      </c>
      <c r="H75" s="24">
        <f t="shared" si="16"/>
        <v>140</v>
      </c>
      <c r="I75" s="13">
        <f t="shared" si="17"/>
        <v>65</v>
      </c>
      <c r="J75" s="32">
        <f t="shared" si="20"/>
        <v>553.125</v>
      </c>
      <c r="K75" s="32">
        <v>0</v>
      </c>
      <c r="L75" s="15">
        <f t="shared" si="18"/>
        <v>65</v>
      </c>
      <c r="O75" s="21">
        <f t="shared" si="19"/>
        <v>0.4642857142857143</v>
      </c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45" ht="14.25">
      <c r="A76" s="12">
        <v>24</v>
      </c>
      <c r="B76" s="12">
        <v>2</v>
      </c>
      <c r="C76" s="13"/>
      <c r="D76" s="12"/>
      <c r="E76" s="12"/>
      <c r="F76" s="12">
        <v>85</v>
      </c>
      <c r="G76" s="37">
        <v>0.7159722222222222</v>
      </c>
      <c r="H76" s="24">
        <f t="shared" si="16"/>
        <v>140</v>
      </c>
      <c r="I76" s="13">
        <f t="shared" si="17"/>
        <v>85</v>
      </c>
      <c r="J76" s="32">
        <f t="shared" si="20"/>
        <v>576.5625</v>
      </c>
      <c r="K76" s="32">
        <v>-2</v>
      </c>
      <c r="L76" s="15">
        <f t="shared" si="18"/>
        <v>85</v>
      </c>
      <c r="O76" s="21">
        <f t="shared" si="19"/>
        <v>0.6071428571428571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3"/>
      <c r="AK76" s="23"/>
      <c r="AL76" s="23"/>
      <c r="AM76" s="23"/>
      <c r="AN76" s="23"/>
      <c r="AO76" s="23"/>
      <c r="AP76" s="23"/>
      <c r="AQ76" s="23"/>
      <c r="AR76" s="23"/>
      <c r="AS76" s="23"/>
    </row>
    <row r="77" spans="1:45" ht="14.25">
      <c r="A77" s="12">
        <v>24</v>
      </c>
      <c r="B77" s="12">
        <v>2</v>
      </c>
      <c r="C77" s="13"/>
      <c r="D77" s="12"/>
      <c r="E77" s="12"/>
      <c r="F77" s="12">
        <v>90</v>
      </c>
      <c r="G77" s="37">
        <v>0.7256944444444444</v>
      </c>
      <c r="H77" s="24">
        <f t="shared" si="16"/>
        <v>140</v>
      </c>
      <c r="I77" s="13">
        <f t="shared" si="17"/>
        <v>90</v>
      </c>
      <c r="J77" s="32">
        <f t="shared" si="20"/>
        <v>590.625</v>
      </c>
      <c r="K77" s="32">
        <v>4</v>
      </c>
      <c r="L77" s="15">
        <f t="shared" si="18"/>
        <v>90</v>
      </c>
      <c r="O77" s="21">
        <f t="shared" si="19"/>
        <v>0.6428571428571429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45" ht="14.25">
      <c r="A78" s="12" t="s">
        <v>32</v>
      </c>
      <c r="B78" s="12">
        <v>2</v>
      </c>
      <c r="C78" s="13"/>
      <c r="D78" s="12"/>
      <c r="E78" s="12"/>
      <c r="F78" s="12">
        <v>75</v>
      </c>
      <c r="G78" s="37">
        <v>0.7305555555555555</v>
      </c>
      <c r="H78" s="24">
        <f t="shared" si="16"/>
        <v>140</v>
      </c>
      <c r="I78" s="13">
        <f t="shared" si="17"/>
        <v>75</v>
      </c>
      <c r="J78" s="32">
        <f t="shared" si="20"/>
        <v>585.9375</v>
      </c>
      <c r="K78" s="32">
        <v>3</v>
      </c>
      <c r="L78" s="15">
        <f t="shared" si="18"/>
        <v>75</v>
      </c>
      <c r="O78" s="21">
        <f t="shared" si="19"/>
        <v>0.5357142857142857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45" ht="14.25">
      <c r="A79" s="12">
        <v>24</v>
      </c>
      <c r="B79" s="12">
        <v>2</v>
      </c>
      <c r="C79" s="13"/>
      <c r="D79" s="12"/>
      <c r="E79" s="12"/>
      <c r="F79" s="12">
        <v>80</v>
      </c>
      <c r="G79" s="37">
        <v>0.7354166666666666</v>
      </c>
      <c r="H79" s="24">
        <f t="shared" si="16"/>
        <v>140</v>
      </c>
      <c r="I79" s="13">
        <f t="shared" si="17"/>
        <v>80</v>
      </c>
      <c r="J79" s="32">
        <f t="shared" si="20"/>
        <v>581.25</v>
      </c>
      <c r="K79" s="32">
        <v>2</v>
      </c>
      <c r="L79" s="15">
        <f t="shared" si="18"/>
        <v>80</v>
      </c>
      <c r="O79" s="21">
        <f t="shared" si="19"/>
        <v>0.5714285714285714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45" ht="14.25">
      <c r="A80" s="12">
        <v>24</v>
      </c>
      <c r="B80" s="12">
        <v>15</v>
      </c>
      <c r="C80" s="13"/>
      <c r="D80" s="12"/>
      <c r="E80" s="12"/>
      <c r="F80" s="12">
        <v>100</v>
      </c>
      <c r="G80" s="37">
        <v>0.7409722222222221</v>
      </c>
      <c r="H80" s="24">
        <f t="shared" si="16"/>
        <v>140</v>
      </c>
      <c r="I80" s="13">
        <f t="shared" si="17"/>
        <v>100</v>
      </c>
      <c r="J80" s="32"/>
      <c r="K80" s="32">
        <v>2</v>
      </c>
      <c r="L80" s="15">
        <f t="shared" si="18"/>
        <v>100</v>
      </c>
      <c r="O80" s="21">
        <f t="shared" si="19"/>
        <v>0.7142857142857143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45" ht="14.25">
      <c r="A81" s="12">
        <v>24</v>
      </c>
      <c r="B81" s="12">
        <v>2</v>
      </c>
      <c r="C81" s="13"/>
      <c r="D81" s="12"/>
      <c r="E81" s="12"/>
      <c r="F81" s="12">
        <v>60</v>
      </c>
      <c r="G81" s="37">
        <v>0.7451388888888889</v>
      </c>
      <c r="H81" s="24">
        <f t="shared" si="16"/>
        <v>140</v>
      </c>
      <c r="I81" s="13">
        <f t="shared" si="17"/>
        <v>60</v>
      </c>
      <c r="J81" s="32"/>
      <c r="K81" s="32">
        <v>0</v>
      </c>
      <c r="L81" s="15">
        <f t="shared" si="18"/>
        <v>60</v>
      </c>
      <c r="O81" s="21">
        <f t="shared" si="19"/>
        <v>0.42857142857142855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45" ht="14.25">
      <c r="A82" s="12">
        <v>24</v>
      </c>
      <c r="B82" s="12">
        <v>2</v>
      </c>
      <c r="C82" s="13"/>
      <c r="D82" s="12"/>
      <c r="E82" s="12"/>
      <c r="F82" s="12">
        <v>65</v>
      </c>
      <c r="G82" s="37">
        <v>0.7506944444444444</v>
      </c>
      <c r="H82" s="24">
        <f t="shared" si="16"/>
        <v>140</v>
      </c>
      <c r="I82" s="13">
        <f t="shared" si="17"/>
        <v>65</v>
      </c>
      <c r="J82" s="32"/>
      <c r="K82" s="32">
        <v>0</v>
      </c>
      <c r="L82" s="15">
        <f>F82-E82+D82</f>
        <v>65</v>
      </c>
      <c r="O82" s="21">
        <f>I82/H82</f>
        <v>0.4642857142857143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45" ht="14.25">
      <c r="A83" s="12"/>
      <c r="B83" s="12"/>
      <c r="C83" s="13"/>
      <c r="D83" s="12"/>
      <c r="E83" s="12"/>
      <c r="F83" s="12"/>
      <c r="G83" s="12"/>
      <c r="H83" s="14"/>
      <c r="I83" s="13"/>
      <c r="J83" s="32"/>
      <c r="K83" s="27"/>
      <c r="L83" s="15"/>
      <c r="O83" s="29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</row>
    <row r="84" spans="1:45" ht="14.25">
      <c r="A84" s="12" t="s">
        <v>17</v>
      </c>
      <c r="B84" s="12"/>
      <c r="C84" s="12">
        <f>SUM(C67:C82)</f>
        <v>0</v>
      </c>
      <c r="D84" s="12">
        <f>SUM(D67:D82)</f>
        <v>0</v>
      </c>
      <c r="E84" s="12">
        <f>SUM(E67:E82)</f>
        <v>0</v>
      </c>
      <c r="F84" s="12">
        <f>SUM(F67:F82)</f>
        <v>1120</v>
      </c>
      <c r="G84" s="12"/>
      <c r="H84" s="12">
        <f>SUM(H67:H82)</f>
        <v>2240</v>
      </c>
      <c r="I84" s="12">
        <f>SUM(I67:I82)</f>
        <v>1120</v>
      </c>
      <c r="J84" s="33"/>
      <c r="K84" s="27"/>
      <c r="L84" s="15">
        <f>F84-E84+D84</f>
        <v>1120</v>
      </c>
      <c r="O84" s="21">
        <f>I84/H84</f>
        <v>0.5</v>
      </c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ht="14.25">
      <c r="J85" s="34"/>
    </row>
    <row r="86" spans="1:10" ht="14.25">
      <c r="A86" s="35" t="s">
        <v>28</v>
      </c>
      <c r="J86" s="34"/>
    </row>
    <row r="87" ht="14.25">
      <c r="J87" s="34"/>
    </row>
    <row r="88" spans="1:45" ht="14.25">
      <c r="A88" s="12">
        <v>18</v>
      </c>
      <c r="B88" s="12">
        <v>2</v>
      </c>
      <c r="C88" s="13"/>
      <c r="D88" s="12"/>
      <c r="E88" s="12"/>
      <c r="F88" s="12">
        <v>60</v>
      </c>
      <c r="G88" s="37">
        <v>0.6659722222222222</v>
      </c>
      <c r="H88" s="24">
        <f aca="true" t="shared" si="21" ref="H88:H134">IF(B88=1,70,IF(B88=2,140,IF(B88="W1",70,IF(B88="W2",140,IF(B88=15,140,140)))))</f>
        <v>140</v>
      </c>
      <c r="I88" s="13">
        <f aca="true" t="shared" si="22" ref="I88:I134">MAX(C88,F88)</f>
        <v>60</v>
      </c>
      <c r="J88" s="32"/>
      <c r="K88" s="32">
        <v>0</v>
      </c>
      <c r="L88" s="15">
        <f aca="true" t="shared" si="23" ref="L88:L134">F88-E88+D88</f>
        <v>60</v>
      </c>
      <c r="O88" s="21">
        <f aca="true" t="shared" si="24" ref="O88:O134">I88/H88</f>
        <v>0.42857142857142855</v>
      </c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45" ht="14.25">
      <c r="A89" s="12">
        <v>6</v>
      </c>
      <c r="B89" s="12">
        <v>1</v>
      </c>
      <c r="C89" s="13"/>
      <c r="D89" s="12"/>
      <c r="E89" s="12"/>
      <c r="F89" s="12">
        <v>40</v>
      </c>
      <c r="G89" s="37">
        <v>0.6694444444444444</v>
      </c>
      <c r="H89" s="24">
        <f t="shared" si="21"/>
        <v>70</v>
      </c>
      <c r="I89" s="13">
        <f t="shared" si="22"/>
        <v>40</v>
      </c>
      <c r="J89" s="32"/>
      <c r="K89" s="32">
        <v>1</v>
      </c>
      <c r="L89" s="15">
        <f t="shared" si="23"/>
        <v>40</v>
      </c>
      <c r="O89" s="21">
        <f t="shared" si="24"/>
        <v>0.5714285714285714</v>
      </c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45" ht="14.25">
      <c r="A90" s="12">
        <v>24</v>
      </c>
      <c r="B90" s="12">
        <v>2</v>
      </c>
      <c r="C90" s="13"/>
      <c r="D90" s="12"/>
      <c r="E90" s="12"/>
      <c r="F90" s="12">
        <v>65</v>
      </c>
      <c r="G90" s="37">
        <v>0.6694444444444444</v>
      </c>
      <c r="H90" s="24">
        <f t="shared" si="21"/>
        <v>140</v>
      </c>
      <c r="I90" s="13">
        <f t="shared" si="22"/>
        <v>65</v>
      </c>
      <c r="J90" s="32"/>
      <c r="K90" s="32">
        <v>3</v>
      </c>
      <c r="L90" s="15">
        <f t="shared" si="23"/>
        <v>65</v>
      </c>
      <c r="O90" s="21">
        <f t="shared" si="24"/>
        <v>0.4642857142857143</v>
      </c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45" ht="14.25">
      <c r="A91" s="12">
        <v>18</v>
      </c>
      <c r="B91" s="12">
        <v>2</v>
      </c>
      <c r="C91" s="13"/>
      <c r="D91" s="12"/>
      <c r="E91" s="12"/>
      <c r="F91" s="12">
        <v>60</v>
      </c>
      <c r="G91" s="37">
        <v>0.6722222222222223</v>
      </c>
      <c r="H91" s="24">
        <f t="shared" si="21"/>
        <v>140</v>
      </c>
      <c r="I91" s="13">
        <f t="shared" si="22"/>
        <v>60</v>
      </c>
      <c r="J91" s="32"/>
      <c r="K91" s="32">
        <v>1</v>
      </c>
      <c r="L91" s="15">
        <f t="shared" si="23"/>
        <v>60</v>
      </c>
      <c r="O91" s="21">
        <f t="shared" si="24"/>
        <v>0.42857142857142855</v>
      </c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45" ht="14.25">
      <c r="A92" s="12">
        <v>24</v>
      </c>
      <c r="B92" s="12">
        <v>15</v>
      </c>
      <c r="C92" s="13"/>
      <c r="D92" s="12"/>
      <c r="E92" s="12"/>
      <c r="F92" s="12">
        <v>50</v>
      </c>
      <c r="G92" s="37">
        <v>0.6722222222222223</v>
      </c>
      <c r="H92" s="24">
        <f t="shared" si="21"/>
        <v>140</v>
      </c>
      <c r="I92" s="13">
        <f t="shared" si="22"/>
        <v>50</v>
      </c>
      <c r="J92" s="32"/>
      <c r="K92" s="32">
        <v>-1</v>
      </c>
      <c r="L92" s="15">
        <f t="shared" si="23"/>
        <v>50</v>
      </c>
      <c r="O92" s="21">
        <f t="shared" si="24"/>
        <v>0.35714285714285715</v>
      </c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45" ht="14.25">
      <c r="A93" s="12">
        <v>6</v>
      </c>
      <c r="B93" s="12">
        <v>1</v>
      </c>
      <c r="C93" s="13"/>
      <c r="D93" s="12"/>
      <c r="E93" s="12"/>
      <c r="F93" s="12">
        <v>35</v>
      </c>
      <c r="G93" s="37">
        <v>0.6743055555555556</v>
      </c>
      <c r="H93" s="24">
        <f t="shared" si="21"/>
        <v>70</v>
      </c>
      <c r="I93" s="13">
        <f t="shared" si="22"/>
        <v>35</v>
      </c>
      <c r="J93" s="32"/>
      <c r="K93" s="32">
        <v>0</v>
      </c>
      <c r="L93" s="15">
        <f t="shared" si="23"/>
        <v>35</v>
      </c>
      <c r="O93" s="21">
        <f t="shared" si="24"/>
        <v>0.5</v>
      </c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45" ht="14.25">
      <c r="A94" s="12">
        <v>18</v>
      </c>
      <c r="B94" s="12">
        <v>2</v>
      </c>
      <c r="C94" s="13"/>
      <c r="D94" s="12"/>
      <c r="E94" s="12"/>
      <c r="F94" s="12">
        <v>85</v>
      </c>
      <c r="G94" s="37">
        <v>0.6777777777777778</v>
      </c>
      <c r="H94" s="24">
        <f t="shared" si="21"/>
        <v>140</v>
      </c>
      <c r="I94" s="13">
        <f t="shared" si="22"/>
        <v>85</v>
      </c>
      <c r="J94" s="32"/>
      <c r="K94" s="32">
        <v>1</v>
      </c>
      <c r="L94" s="15">
        <f t="shared" si="23"/>
        <v>85</v>
      </c>
      <c r="O94" s="21">
        <f t="shared" si="24"/>
        <v>0.6071428571428571</v>
      </c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3"/>
      <c r="AK94" s="23"/>
      <c r="AL94" s="23"/>
      <c r="AM94" s="23"/>
      <c r="AN94" s="23"/>
      <c r="AO94" s="23"/>
      <c r="AP94" s="23"/>
      <c r="AQ94" s="23"/>
      <c r="AR94" s="23"/>
      <c r="AS94" s="23"/>
    </row>
    <row r="95" spans="1:45" ht="14.25">
      <c r="A95" s="12">
        <v>6</v>
      </c>
      <c r="B95" s="12">
        <v>1</v>
      </c>
      <c r="C95" s="13"/>
      <c r="D95" s="12"/>
      <c r="E95" s="12"/>
      <c r="F95" s="12">
        <v>45</v>
      </c>
      <c r="G95" s="37">
        <v>0.6798611111111111</v>
      </c>
      <c r="H95" s="24">
        <f t="shared" si="21"/>
        <v>70</v>
      </c>
      <c r="I95" s="13">
        <f t="shared" si="22"/>
        <v>45</v>
      </c>
      <c r="J95" s="32"/>
      <c r="K95" s="32">
        <v>0</v>
      </c>
      <c r="L95" s="15">
        <f t="shared" si="23"/>
        <v>45</v>
      </c>
      <c r="O95" s="21">
        <f t="shared" si="24"/>
        <v>0.6428571428571429</v>
      </c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45" ht="14.25">
      <c r="A96" s="12">
        <v>24</v>
      </c>
      <c r="B96" s="12">
        <v>15</v>
      </c>
      <c r="C96" s="13"/>
      <c r="D96" s="12"/>
      <c r="E96" s="12"/>
      <c r="F96" s="12">
        <v>65</v>
      </c>
      <c r="G96" s="37">
        <v>0.6805555555555556</v>
      </c>
      <c r="H96" s="24">
        <f t="shared" si="21"/>
        <v>140</v>
      </c>
      <c r="I96" s="13">
        <f t="shared" si="22"/>
        <v>65</v>
      </c>
      <c r="J96" s="32"/>
      <c r="K96" s="32">
        <v>3</v>
      </c>
      <c r="L96" s="15">
        <f t="shared" si="23"/>
        <v>65</v>
      </c>
      <c r="O96" s="21">
        <f t="shared" si="24"/>
        <v>0.4642857142857143</v>
      </c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45" ht="14.25">
      <c r="A97" s="12">
        <v>18</v>
      </c>
      <c r="B97" s="12">
        <v>15</v>
      </c>
      <c r="C97" s="13"/>
      <c r="D97" s="12"/>
      <c r="E97" s="12"/>
      <c r="F97" s="12">
        <v>70</v>
      </c>
      <c r="G97" s="37">
        <v>0.6833333333333333</v>
      </c>
      <c r="H97" s="24">
        <f t="shared" si="21"/>
        <v>140</v>
      </c>
      <c r="I97" s="13">
        <f t="shared" si="22"/>
        <v>70</v>
      </c>
      <c r="J97" s="32"/>
      <c r="K97" s="32">
        <v>1</v>
      </c>
      <c r="L97" s="15">
        <f t="shared" si="23"/>
        <v>70</v>
      </c>
      <c r="O97" s="21">
        <f t="shared" si="24"/>
        <v>0.5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45" ht="14.25">
      <c r="A98" s="12">
        <v>24</v>
      </c>
      <c r="B98" s="12">
        <v>15</v>
      </c>
      <c r="C98" s="13"/>
      <c r="D98" s="12"/>
      <c r="E98" s="12"/>
      <c r="F98" s="12">
        <v>45</v>
      </c>
      <c r="G98" s="37">
        <v>0.6847222222222222</v>
      </c>
      <c r="H98" s="24">
        <f t="shared" si="21"/>
        <v>140</v>
      </c>
      <c r="I98" s="13">
        <f t="shared" si="22"/>
        <v>45</v>
      </c>
      <c r="J98" s="32"/>
      <c r="K98" s="32">
        <v>1</v>
      </c>
      <c r="L98" s="15">
        <f t="shared" si="23"/>
        <v>45</v>
      </c>
      <c r="O98" s="21">
        <f t="shared" si="24"/>
        <v>0.32142857142857145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45" ht="14.25">
      <c r="A99" s="12">
        <v>6</v>
      </c>
      <c r="B99" s="12">
        <v>1</v>
      </c>
      <c r="C99" s="13"/>
      <c r="D99" s="12"/>
      <c r="E99" s="12"/>
      <c r="F99" s="12">
        <v>65</v>
      </c>
      <c r="G99" s="37">
        <v>0.6868055555555554</v>
      </c>
      <c r="H99" s="24">
        <f t="shared" si="21"/>
        <v>70</v>
      </c>
      <c r="I99" s="13">
        <f t="shared" si="22"/>
        <v>65</v>
      </c>
      <c r="J99" s="32"/>
      <c r="K99" s="32">
        <v>2</v>
      </c>
      <c r="L99" s="15">
        <f t="shared" si="23"/>
        <v>65</v>
      </c>
      <c r="O99" s="21">
        <f t="shared" si="24"/>
        <v>0.9285714285714286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45" ht="14.25">
      <c r="A100" s="12">
        <v>18</v>
      </c>
      <c r="B100" s="12">
        <v>15</v>
      </c>
      <c r="C100" s="13"/>
      <c r="D100" s="12"/>
      <c r="E100" s="12"/>
      <c r="F100" s="12">
        <v>90</v>
      </c>
      <c r="G100" s="37">
        <v>0.6902777777777778</v>
      </c>
      <c r="H100" s="24">
        <f t="shared" si="21"/>
        <v>140</v>
      </c>
      <c r="I100" s="13">
        <f t="shared" si="22"/>
        <v>90</v>
      </c>
      <c r="J100" s="32">
        <f>22.5/24*SUM(I88:I111)</f>
        <v>1335.9375</v>
      </c>
      <c r="K100" s="32">
        <v>3</v>
      </c>
      <c r="L100" s="15">
        <f t="shared" si="23"/>
        <v>90</v>
      </c>
      <c r="O100" s="21">
        <f t="shared" si="24"/>
        <v>0.6428571428571429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</row>
    <row r="101" spans="1:45" ht="14.25">
      <c r="A101" s="12">
        <v>24</v>
      </c>
      <c r="B101" s="12">
        <v>2</v>
      </c>
      <c r="C101" s="13"/>
      <c r="D101" s="12"/>
      <c r="E101" s="12"/>
      <c r="F101" s="12">
        <v>55</v>
      </c>
      <c r="G101" s="37">
        <v>0.6909722222222222</v>
      </c>
      <c r="H101" s="24">
        <f t="shared" si="21"/>
        <v>140</v>
      </c>
      <c r="I101" s="13">
        <f t="shared" si="22"/>
        <v>55</v>
      </c>
      <c r="J101" s="32">
        <f aca="true" t="shared" si="25" ref="J101:J124">22.5/24*SUM(I89:I112)</f>
        <v>1350</v>
      </c>
      <c r="K101" s="32">
        <v>2</v>
      </c>
      <c r="L101" s="15">
        <f t="shared" si="23"/>
        <v>55</v>
      </c>
      <c r="O101" s="21">
        <f t="shared" si="24"/>
        <v>0.39285714285714285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45" ht="14.25">
      <c r="A102" s="12">
        <v>6</v>
      </c>
      <c r="B102" s="12">
        <v>1</v>
      </c>
      <c r="C102" s="13"/>
      <c r="D102" s="12"/>
      <c r="E102" s="12"/>
      <c r="F102" s="12">
        <v>35</v>
      </c>
      <c r="G102" s="37">
        <v>0.6916666666666667</v>
      </c>
      <c r="H102" s="24">
        <f t="shared" si="21"/>
        <v>70</v>
      </c>
      <c r="I102" s="13">
        <f t="shared" si="22"/>
        <v>35</v>
      </c>
      <c r="J102" s="32">
        <f t="shared" si="25"/>
        <v>1373.4375</v>
      </c>
      <c r="K102" s="32">
        <v>1</v>
      </c>
      <c r="L102" s="15">
        <f t="shared" si="23"/>
        <v>35</v>
      </c>
      <c r="O102" s="21">
        <f t="shared" si="24"/>
        <v>0.5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</row>
    <row r="103" spans="1:45" ht="14.25">
      <c r="A103" s="12">
        <v>18</v>
      </c>
      <c r="B103" s="12">
        <v>2</v>
      </c>
      <c r="C103" s="13"/>
      <c r="D103" s="12"/>
      <c r="E103" s="12"/>
      <c r="F103" s="12">
        <v>65</v>
      </c>
      <c r="G103" s="37">
        <v>0.6944444444444444</v>
      </c>
      <c r="H103" s="24">
        <f t="shared" si="21"/>
        <v>140</v>
      </c>
      <c r="I103" s="13">
        <f t="shared" si="22"/>
        <v>65</v>
      </c>
      <c r="J103" s="32">
        <f t="shared" si="25"/>
        <v>1368.75</v>
      </c>
      <c r="K103" s="32">
        <v>1</v>
      </c>
      <c r="L103" s="15">
        <f t="shared" si="23"/>
        <v>65</v>
      </c>
      <c r="O103" s="21">
        <f t="shared" si="24"/>
        <v>0.4642857142857143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45" ht="14.25">
      <c r="A104" s="12">
        <v>24</v>
      </c>
      <c r="B104" s="12">
        <v>2</v>
      </c>
      <c r="C104" s="13"/>
      <c r="D104" s="12"/>
      <c r="E104" s="12"/>
      <c r="F104" s="12">
        <v>85</v>
      </c>
      <c r="G104" s="37">
        <v>0.6972222222222222</v>
      </c>
      <c r="H104" s="24">
        <f t="shared" si="21"/>
        <v>140</v>
      </c>
      <c r="I104" s="13">
        <f t="shared" si="22"/>
        <v>85</v>
      </c>
      <c r="J104" s="32">
        <f t="shared" si="25"/>
        <v>1392.1875</v>
      </c>
      <c r="K104" s="32">
        <v>3</v>
      </c>
      <c r="L104" s="15">
        <f t="shared" si="23"/>
        <v>85</v>
      </c>
      <c r="O104" s="21">
        <f t="shared" si="24"/>
        <v>0.6071428571428571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45" ht="14.25">
      <c r="A105" s="12">
        <v>6</v>
      </c>
      <c r="B105" s="12">
        <v>1</v>
      </c>
      <c r="C105" s="13"/>
      <c r="D105" s="12"/>
      <c r="E105" s="12"/>
      <c r="F105" s="12">
        <v>40</v>
      </c>
      <c r="G105" s="37">
        <v>0.6979166666666667</v>
      </c>
      <c r="H105" s="24">
        <f t="shared" si="21"/>
        <v>70</v>
      </c>
      <c r="I105" s="13">
        <f t="shared" si="22"/>
        <v>40</v>
      </c>
      <c r="J105" s="32">
        <f t="shared" si="25"/>
        <v>1420.3125</v>
      </c>
      <c r="K105" s="32">
        <v>2</v>
      </c>
      <c r="L105" s="15">
        <f t="shared" si="23"/>
        <v>40</v>
      </c>
      <c r="O105" s="21">
        <f t="shared" si="24"/>
        <v>0.5714285714285714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</row>
    <row r="106" spans="1:45" ht="14.25">
      <c r="A106" s="12">
        <v>24</v>
      </c>
      <c r="B106" s="12">
        <v>15</v>
      </c>
      <c r="C106" s="13"/>
      <c r="D106" s="12"/>
      <c r="E106" s="12"/>
      <c r="F106" s="12">
        <v>65</v>
      </c>
      <c r="G106" s="37">
        <v>0.7006944444444444</v>
      </c>
      <c r="H106" s="24">
        <f t="shared" si="21"/>
        <v>140</v>
      </c>
      <c r="I106" s="13">
        <f t="shared" si="22"/>
        <v>65</v>
      </c>
      <c r="J106" s="32">
        <f t="shared" si="25"/>
        <v>1462.5</v>
      </c>
      <c r="K106" s="32">
        <v>0</v>
      </c>
      <c r="L106" s="15">
        <f t="shared" si="23"/>
        <v>65</v>
      </c>
      <c r="O106" s="21">
        <f t="shared" si="24"/>
        <v>0.4642857142857143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45" ht="14.25">
      <c r="A107" s="12">
        <v>18</v>
      </c>
      <c r="B107" s="12">
        <v>15</v>
      </c>
      <c r="C107" s="13"/>
      <c r="D107" s="12"/>
      <c r="E107" s="12"/>
      <c r="F107" s="12">
        <v>85</v>
      </c>
      <c r="G107" s="37">
        <v>0.7027777777777778</v>
      </c>
      <c r="H107" s="24">
        <f t="shared" si="21"/>
        <v>140</v>
      </c>
      <c r="I107" s="13">
        <f t="shared" si="22"/>
        <v>85</v>
      </c>
      <c r="J107" s="32">
        <f t="shared" si="25"/>
        <v>1481.25</v>
      </c>
      <c r="K107" s="32">
        <v>5</v>
      </c>
      <c r="L107" s="15">
        <f t="shared" si="23"/>
        <v>85</v>
      </c>
      <c r="O107" s="21">
        <f t="shared" si="24"/>
        <v>0.6071428571428571</v>
      </c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</row>
    <row r="108" spans="1:45" ht="14.25">
      <c r="A108" s="12">
        <v>6</v>
      </c>
      <c r="B108" s="12">
        <v>1</v>
      </c>
      <c r="C108" s="13"/>
      <c r="D108" s="12"/>
      <c r="E108" s="12"/>
      <c r="F108" s="12">
        <v>30</v>
      </c>
      <c r="G108" s="37">
        <v>0.7027777777777778</v>
      </c>
      <c r="H108" s="24">
        <f t="shared" si="21"/>
        <v>70</v>
      </c>
      <c r="I108" s="13">
        <f t="shared" si="22"/>
        <v>30</v>
      </c>
      <c r="J108" s="32">
        <f t="shared" si="25"/>
        <v>1495.3125</v>
      </c>
      <c r="K108" s="32">
        <v>1</v>
      </c>
      <c r="L108" s="15">
        <f t="shared" si="23"/>
        <v>30</v>
      </c>
      <c r="O108" s="21">
        <f t="shared" si="24"/>
        <v>0.42857142857142855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</row>
    <row r="109" spans="1:45" ht="14.25">
      <c r="A109" s="12">
        <v>18</v>
      </c>
      <c r="B109" s="12">
        <v>2</v>
      </c>
      <c r="C109" s="13"/>
      <c r="D109" s="12"/>
      <c r="E109" s="12"/>
      <c r="F109" s="12">
        <v>70</v>
      </c>
      <c r="G109" s="37">
        <v>0.7055555555555556</v>
      </c>
      <c r="H109" s="24">
        <f t="shared" si="21"/>
        <v>140</v>
      </c>
      <c r="I109" s="13">
        <f t="shared" si="22"/>
        <v>70</v>
      </c>
      <c r="J109" s="32">
        <f t="shared" si="25"/>
        <v>1518.75</v>
      </c>
      <c r="K109" s="32">
        <v>1</v>
      </c>
      <c r="L109" s="15">
        <f t="shared" si="23"/>
        <v>70</v>
      </c>
      <c r="O109" s="21">
        <f t="shared" si="24"/>
        <v>0.5</v>
      </c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</row>
    <row r="110" spans="1:45" ht="14.25">
      <c r="A110" s="12">
        <v>24</v>
      </c>
      <c r="B110" s="12">
        <v>2</v>
      </c>
      <c r="C110" s="13"/>
      <c r="D110" s="12"/>
      <c r="E110" s="12"/>
      <c r="F110" s="12">
        <v>70</v>
      </c>
      <c r="G110" s="37">
        <v>0.7069444444444445</v>
      </c>
      <c r="H110" s="24">
        <f t="shared" si="21"/>
        <v>140</v>
      </c>
      <c r="I110" s="13">
        <f t="shared" si="22"/>
        <v>70</v>
      </c>
      <c r="J110" s="32">
        <f t="shared" si="25"/>
        <v>1546.875</v>
      </c>
      <c r="K110" s="32">
        <v>1</v>
      </c>
      <c r="L110" s="15">
        <f t="shared" si="23"/>
        <v>70</v>
      </c>
      <c r="O110" s="21">
        <f t="shared" si="24"/>
        <v>0.5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45" ht="14.25">
      <c r="A111" s="12">
        <v>6</v>
      </c>
      <c r="B111" s="12">
        <v>1</v>
      </c>
      <c r="C111" s="13"/>
      <c r="D111" s="12"/>
      <c r="E111" s="12"/>
      <c r="F111" s="12">
        <v>50</v>
      </c>
      <c r="G111" s="37">
        <v>0.7083333333333334</v>
      </c>
      <c r="H111" s="24">
        <f t="shared" si="21"/>
        <v>70</v>
      </c>
      <c r="I111" s="13">
        <f t="shared" si="22"/>
        <v>50</v>
      </c>
      <c r="J111" s="32">
        <f t="shared" si="25"/>
        <v>1560.9375</v>
      </c>
      <c r="K111" s="32">
        <v>1</v>
      </c>
      <c r="L111" s="15">
        <f t="shared" si="23"/>
        <v>50</v>
      </c>
      <c r="O111" s="21">
        <f t="shared" si="24"/>
        <v>0.7142857142857143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</row>
    <row r="112" spans="1:45" ht="14.25">
      <c r="A112" s="12">
        <v>18</v>
      </c>
      <c r="B112" s="12">
        <v>2</v>
      </c>
      <c r="C112" s="13"/>
      <c r="D112" s="12"/>
      <c r="E112" s="12"/>
      <c r="F112" s="12">
        <v>75</v>
      </c>
      <c r="G112" s="37">
        <v>0.7097222222222221</v>
      </c>
      <c r="H112" s="24">
        <f t="shared" si="21"/>
        <v>140</v>
      </c>
      <c r="I112" s="13">
        <f t="shared" si="22"/>
        <v>75</v>
      </c>
      <c r="J112" s="32">
        <f t="shared" si="25"/>
        <v>1570.3125</v>
      </c>
      <c r="K112" s="32">
        <v>-1</v>
      </c>
      <c r="L112" s="15">
        <f t="shared" si="23"/>
        <v>75</v>
      </c>
      <c r="O112" s="21">
        <f t="shared" si="24"/>
        <v>0.5357142857142857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45" ht="14.25">
      <c r="A113" s="12">
        <v>24</v>
      </c>
      <c r="B113" s="12">
        <v>15</v>
      </c>
      <c r="C113" s="13"/>
      <c r="D113" s="12"/>
      <c r="E113" s="12"/>
      <c r="F113" s="12">
        <v>65</v>
      </c>
      <c r="G113" s="37">
        <v>0.7118055555555556</v>
      </c>
      <c r="H113" s="24">
        <f t="shared" si="21"/>
        <v>140</v>
      </c>
      <c r="I113" s="13">
        <f t="shared" si="22"/>
        <v>65</v>
      </c>
      <c r="J113" s="32">
        <f t="shared" si="25"/>
        <v>1584.375</v>
      </c>
      <c r="K113" s="32">
        <v>0</v>
      </c>
      <c r="L113" s="15">
        <f t="shared" si="23"/>
        <v>65</v>
      </c>
      <c r="O113" s="21">
        <f t="shared" si="24"/>
        <v>0.4642857142857143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</row>
    <row r="114" spans="1:45" ht="14.25">
      <c r="A114" s="12">
        <v>6</v>
      </c>
      <c r="B114" s="12" t="s">
        <v>29</v>
      </c>
      <c r="C114" s="13"/>
      <c r="D114" s="12"/>
      <c r="E114" s="12"/>
      <c r="F114" s="12">
        <v>60</v>
      </c>
      <c r="G114" s="37">
        <v>0.7138888888888889</v>
      </c>
      <c r="H114" s="24">
        <f t="shared" si="21"/>
        <v>70</v>
      </c>
      <c r="I114" s="13">
        <f t="shared" si="22"/>
        <v>60</v>
      </c>
      <c r="J114" s="32">
        <f t="shared" si="25"/>
        <v>1607.8125</v>
      </c>
      <c r="K114" s="32">
        <v>1</v>
      </c>
      <c r="L114" s="15">
        <f t="shared" si="23"/>
        <v>60</v>
      </c>
      <c r="O114" s="21">
        <f t="shared" si="24"/>
        <v>0.8571428571428571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</row>
    <row r="115" spans="1:45" ht="14.25">
      <c r="A115" s="12">
        <v>24</v>
      </c>
      <c r="B115" s="12">
        <v>2</v>
      </c>
      <c r="C115" s="13"/>
      <c r="D115" s="12"/>
      <c r="E115" s="12"/>
      <c r="F115" s="12">
        <v>85</v>
      </c>
      <c r="G115" s="37">
        <v>0.7159722222222222</v>
      </c>
      <c r="H115" s="24">
        <f t="shared" si="21"/>
        <v>140</v>
      </c>
      <c r="I115" s="13">
        <f t="shared" si="22"/>
        <v>85</v>
      </c>
      <c r="J115" s="32">
        <f t="shared" si="25"/>
        <v>1640.625</v>
      </c>
      <c r="K115" s="32">
        <v>-2</v>
      </c>
      <c r="L115" s="15">
        <f t="shared" si="23"/>
        <v>85</v>
      </c>
      <c r="O115" s="21">
        <f t="shared" si="24"/>
        <v>0.6071428571428571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45" ht="14.25">
      <c r="A116" s="12">
        <v>18</v>
      </c>
      <c r="B116" s="12">
        <v>15</v>
      </c>
      <c r="C116" s="13"/>
      <c r="D116" s="12"/>
      <c r="E116" s="12"/>
      <c r="F116" s="12">
        <v>80</v>
      </c>
      <c r="G116" s="37">
        <v>0.7173611111111111</v>
      </c>
      <c r="H116" s="24">
        <f t="shared" si="21"/>
        <v>140</v>
      </c>
      <c r="I116" s="13">
        <f t="shared" si="22"/>
        <v>80</v>
      </c>
      <c r="J116" s="32">
        <f t="shared" si="25"/>
        <v>1673.4375</v>
      </c>
      <c r="K116" s="32">
        <v>2</v>
      </c>
      <c r="L116" s="15">
        <f t="shared" si="23"/>
        <v>80</v>
      </c>
      <c r="O116" s="21">
        <f t="shared" si="24"/>
        <v>0.5714285714285714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</row>
    <row r="117" spans="1:45" ht="14.25">
      <c r="A117" s="12">
        <v>6</v>
      </c>
      <c r="B117" s="12">
        <v>1</v>
      </c>
      <c r="C117" s="13"/>
      <c r="D117" s="12"/>
      <c r="E117" s="12"/>
      <c r="F117" s="12">
        <v>80</v>
      </c>
      <c r="G117" s="37">
        <v>0.7201388888888889</v>
      </c>
      <c r="H117" s="24">
        <f t="shared" si="21"/>
        <v>70</v>
      </c>
      <c r="I117" s="13">
        <f t="shared" si="22"/>
        <v>80</v>
      </c>
      <c r="J117" s="32">
        <f t="shared" si="25"/>
        <v>1687.5</v>
      </c>
      <c r="K117" s="32">
        <v>2</v>
      </c>
      <c r="L117" s="15">
        <f t="shared" si="23"/>
        <v>80</v>
      </c>
      <c r="O117" s="21">
        <f t="shared" si="24"/>
        <v>1.1428571428571428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</row>
    <row r="118" spans="1:45" ht="14.25">
      <c r="A118" s="12">
        <v>18</v>
      </c>
      <c r="B118" s="12">
        <v>15</v>
      </c>
      <c r="C118" s="13"/>
      <c r="D118" s="12"/>
      <c r="E118" s="12"/>
      <c r="F118" s="12">
        <v>105</v>
      </c>
      <c r="G118" s="37">
        <v>0.7229166666666667</v>
      </c>
      <c r="H118" s="24">
        <f t="shared" si="21"/>
        <v>140</v>
      </c>
      <c r="I118" s="13">
        <f t="shared" si="22"/>
        <v>105</v>
      </c>
      <c r="J118" s="32">
        <f t="shared" si="25"/>
        <v>1696.875</v>
      </c>
      <c r="K118" s="32">
        <v>2</v>
      </c>
      <c r="L118" s="15">
        <f t="shared" si="23"/>
        <v>105</v>
      </c>
      <c r="O118" s="21">
        <f t="shared" si="24"/>
        <v>0.75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45" ht="14.25">
      <c r="A119" s="12">
        <v>6</v>
      </c>
      <c r="B119" s="12">
        <v>1</v>
      </c>
      <c r="C119" s="13"/>
      <c r="D119" s="12"/>
      <c r="E119" s="12"/>
      <c r="F119" s="12">
        <v>60</v>
      </c>
      <c r="G119" s="37">
        <v>0.725</v>
      </c>
      <c r="H119" s="24">
        <f t="shared" si="21"/>
        <v>70</v>
      </c>
      <c r="I119" s="13">
        <f t="shared" si="22"/>
        <v>60</v>
      </c>
      <c r="J119" s="32">
        <f t="shared" si="25"/>
        <v>1706.25</v>
      </c>
      <c r="K119" s="32">
        <v>1</v>
      </c>
      <c r="L119" s="15">
        <f t="shared" si="23"/>
        <v>60</v>
      </c>
      <c r="O119" s="21">
        <f t="shared" si="24"/>
        <v>0.8571428571428571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</row>
    <row r="120" spans="1:45" ht="14.25">
      <c r="A120" s="12">
        <v>24</v>
      </c>
      <c r="B120" s="12">
        <v>2</v>
      </c>
      <c r="C120" s="13"/>
      <c r="D120" s="12"/>
      <c r="E120" s="12"/>
      <c r="F120" s="12">
        <v>90</v>
      </c>
      <c r="G120" s="37">
        <v>0.7256944444444444</v>
      </c>
      <c r="H120" s="24">
        <f t="shared" si="21"/>
        <v>140</v>
      </c>
      <c r="I120" s="13">
        <f t="shared" si="22"/>
        <v>90</v>
      </c>
      <c r="J120" s="32">
        <f t="shared" si="25"/>
        <v>1682.8125</v>
      </c>
      <c r="K120" s="32">
        <v>4</v>
      </c>
      <c r="L120" s="15">
        <f t="shared" si="23"/>
        <v>90</v>
      </c>
      <c r="O120" s="21">
        <f t="shared" si="24"/>
        <v>0.6428571428571429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</row>
    <row r="121" spans="1:45" ht="14.25">
      <c r="A121" s="12">
        <v>18</v>
      </c>
      <c r="B121" s="12">
        <v>2</v>
      </c>
      <c r="C121" s="13"/>
      <c r="D121" s="12"/>
      <c r="E121" s="12"/>
      <c r="F121" s="12">
        <v>100</v>
      </c>
      <c r="G121" s="37">
        <v>0.7291666666666667</v>
      </c>
      <c r="H121" s="24">
        <f t="shared" si="21"/>
        <v>140</v>
      </c>
      <c r="I121" s="13">
        <f t="shared" si="22"/>
        <v>100</v>
      </c>
      <c r="J121" s="32">
        <f t="shared" si="25"/>
        <v>1706.25</v>
      </c>
      <c r="K121" s="32">
        <v>3</v>
      </c>
      <c r="L121" s="15">
        <f t="shared" si="23"/>
        <v>100</v>
      </c>
      <c r="O121" s="21">
        <f t="shared" si="24"/>
        <v>0.7142857142857143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</row>
    <row r="122" spans="1:45" ht="14.25">
      <c r="A122" s="12">
        <v>6</v>
      </c>
      <c r="B122" s="12">
        <v>1</v>
      </c>
      <c r="C122" s="13"/>
      <c r="D122" s="12"/>
      <c r="E122" s="12"/>
      <c r="F122" s="12">
        <v>60</v>
      </c>
      <c r="G122" s="37">
        <v>0.7298611111111111</v>
      </c>
      <c r="H122" s="24">
        <f t="shared" si="21"/>
        <v>70</v>
      </c>
      <c r="I122" s="13">
        <f t="shared" si="22"/>
        <v>60</v>
      </c>
      <c r="J122" s="32">
        <f t="shared" si="25"/>
        <v>1729.6875</v>
      </c>
      <c r="K122" s="32">
        <v>0</v>
      </c>
      <c r="L122" s="15">
        <f t="shared" si="23"/>
        <v>60</v>
      </c>
      <c r="O122" s="21">
        <f t="shared" si="24"/>
        <v>0.8571428571428571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</row>
    <row r="123" spans="1:45" ht="14.25">
      <c r="A123" s="12" t="s">
        <v>32</v>
      </c>
      <c r="B123" s="12">
        <v>2</v>
      </c>
      <c r="C123" s="13"/>
      <c r="D123" s="12"/>
      <c r="E123" s="12"/>
      <c r="F123" s="12">
        <v>75</v>
      </c>
      <c r="G123" s="37">
        <v>0.7305555555555555</v>
      </c>
      <c r="H123" s="24">
        <f t="shared" si="21"/>
        <v>140</v>
      </c>
      <c r="I123" s="13">
        <f t="shared" si="22"/>
        <v>75</v>
      </c>
      <c r="J123" s="32">
        <f t="shared" si="25"/>
        <v>1725</v>
      </c>
      <c r="K123" s="32">
        <v>3</v>
      </c>
      <c r="L123" s="15">
        <f t="shared" si="23"/>
        <v>75</v>
      </c>
      <c r="O123" s="21">
        <f t="shared" si="24"/>
        <v>0.5357142857142857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</row>
    <row r="124" spans="1:45" ht="14.25">
      <c r="A124" s="12">
        <v>18</v>
      </c>
      <c r="B124" s="12">
        <v>15</v>
      </c>
      <c r="C124" s="13"/>
      <c r="D124" s="12"/>
      <c r="E124" s="12"/>
      <c r="F124" s="12">
        <v>105</v>
      </c>
      <c r="G124" s="37">
        <v>0.7354166666666666</v>
      </c>
      <c r="H124" s="24">
        <f t="shared" si="21"/>
        <v>140</v>
      </c>
      <c r="I124" s="13">
        <f t="shared" si="22"/>
        <v>105</v>
      </c>
      <c r="J124" s="32">
        <f t="shared" si="25"/>
        <v>1743.75</v>
      </c>
      <c r="K124" s="32">
        <v>4</v>
      </c>
      <c r="L124" s="15">
        <f t="shared" si="23"/>
        <v>105</v>
      </c>
      <c r="O124" s="21">
        <f t="shared" si="24"/>
        <v>0.75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</row>
    <row r="125" spans="1:45" ht="14.25">
      <c r="A125" s="12">
        <v>24</v>
      </c>
      <c r="B125" s="12">
        <v>2</v>
      </c>
      <c r="C125" s="13"/>
      <c r="D125" s="12"/>
      <c r="E125" s="12"/>
      <c r="F125" s="12">
        <v>80</v>
      </c>
      <c r="G125" s="37">
        <v>0.7354166666666666</v>
      </c>
      <c r="H125" s="24">
        <f t="shared" si="21"/>
        <v>140</v>
      </c>
      <c r="I125" s="13">
        <f t="shared" si="22"/>
        <v>80</v>
      </c>
      <c r="J125" s="32"/>
      <c r="K125" s="32">
        <v>2</v>
      </c>
      <c r="L125" s="15">
        <f t="shared" si="23"/>
        <v>80</v>
      </c>
      <c r="O125" s="21">
        <f t="shared" si="24"/>
        <v>0.5714285714285714</v>
      </c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</row>
    <row r="126" spans="1:45" ht="14.25">
      <c r="A126" s="12">
        <v>6</v>
      </c>
      <c r="B126" s="12" t="s">
        <v>29</v>
      </c>
      <c r="C126" s="13"/>
      <c r="D126" s="12"/>
      <c r="E126" s="12"/>
      <c r="F126" s="12">
        <v>70</v>
      </c>
      <c r="G126" s="37">
        <v>0.736111111111111</v>
      </c>
      <c r="H126" s="24">
        <f t="shared" si="21"/>
        <v>70</v>
      </c>
      <c r="I126" s="13">
        <f t="shared" si="22"/>
        <v>70</v>
      </c>
      <c r="J126" s="32"/>
      <c r="K126" s="32">
        <v>1</v>
      </c>
      <c r="L126" s="15">
        <f t="shared" si="23"/>
        <v>70</v>
      </c>
      <c r="O126" s="21">
        <f t="shared" si="24"/>
        <v>1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</row>
    <row r="127" spans="1:45" ht="14.25">
      <c r="A127" s="12">
        <v>18</v>
      </c>
      <c r="B127" s="12">
        <v>15</v>
      </c>
      <c r="C127" s="13"/>
      <c r="D127" s="12"/>
      <c r="E127" s="12"/>
      <c r="F127" s="12">
        <v>100</v>
      </c>
      <c r="G127" s="37">
        <v>0.7388888888888888</v>
      </c>
      <c r="H127" s="24">
        <f t="shared" si="21"/>
        <v>140</v>
      </c>
      <c r="I127" s="13">
        <f t="shared" si="22"/>
        <v>100</v>
      </c>
      <c r="J127" s="32"/>
      <c r="K127" s="32">
        <v>1</v>
      </c>
      <c r="L127" s="15">
        <f t="shared" si="23"/>
        <v>100</v>
      </c>
      <c r="O127" s="21">
        <f t="shared" si="24"/>
        <v>0.7142857142857143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</row>
    <row r="128" spans="1:45" ht="14.25">
      <c r="A128" s="12">
        <v>24</v>
      </c>
      <c r="B128" s="12">
        <v>15</v>
      </c>
      <c r="C128" s="13"/>
      <c r="D128" s="12"/>
      <c r="E128" s="12"/>
      <c r="F128" s="12">
        <v>100</v>
      </c>
      <c r="G128" s="37">
        <v>0.7409722222222221</v>
      </c>
      <c r="H128" s="24">
        <f t="shared" si="21"/>
        <v>140</v>
      </c>
      <c r="I128" s="13">
        <f t="shared" si="22"/>
        <v>100</v>
      </c>
      <c r="J128" s="32"/>
      <c r="K128" s="32">
        <v>2</v>
      </c>
      <c r="L128" s="15">
        <f t="shared" si="23"/>
        <v>100</v>
      </c>
      <c r="O128" s="21">
        <f t="shared" si="24"/>
        <v>0.7142857142857143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</row>
    <row r="129" spans="1:45" ht="14.25">
      <c r="A129" s="12">
        <v>6</v>
      </c>
      <c r="B129" s="12">
        <v>1</v>
      </c>
      <c r="C129" s="13"/>
      <c r="D129" s="12"/>
      <c r="E129" s="12"/>
      <c r="F129" s="12">
        <v>50</v>
      </c>
      <c r="G129" s="37">
        <v>0.7423611111111111</v>
      </c>
      <c r="H129" s="24">
        <f t="shared" si="21"/>
        <v>70</v>
      </c>
      <c r="I129" s="13">
        <f t="shared" si="22"/>
        <v>50</v>
      </c>
      <c r="J129" s="32"/>
      <c r="K129" s="32">
        <v>2</v>
      </c>
      <c r="L129" s="15">
        <f t="shared" si="23"/>
        <v>50</v>
      </c>
      <c r="O129" s="21">
        <f t="shared" si="24"/>
        <v>0.7142857142857143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</row>
    <row r="130" spans="1:45" ht="14.25">
      <c r="A130" s="12">
        <v>18</v>
      </c>
      <c r="B130" s="12">
        <v>15</v>
      </c>
      <c r="C130" s="13"/>
      <c r="D130" s="12"/>
      <c r="E130" s="12"/>
      <c r="F130" s="12">
        <v>75</v>
      </c>
      <c r="G130" s="37">
        <v>0.7444444444444445</v>
      </c>
      <c r="H130" s="24">
        <f t="shared" si="21"/>
        <v>140</v>
      </c>
      <c r="I130" s="13">
        <f t="shared" si="22"/>
        <v>75</v>
      </c>
      <c r="J130" s="32"/>
      <c r="K130" s="32">
        <v>1</v>
      </c>
      <c r="L130" s="15">
        <f t="shared" si="23"/>
        <v>75</v>
      </c>
      <c r="O130" s="21">
        <f t="shared" si="24"/>
        <v>0.5357142857142857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45" ht="14.25">
      <c r="A131" s="12">
        <v>24</v>
      </c>
      <c r="B131" s="12">
        <v>2</v>
      </c>
      <c r="C131" s="13"/>
      <c r="D131" s="12"/>
      <c r="E131" s="12"/>
      <c r="F131" s="12">
        <v>60</v>
      </c>
      <c r="G131" s="37">
        <v>0.7451388888888889</v>
      </c>
      <c r="H131" s="24">
        <f t="shared" si="21"/>
        <v>140</v>
      </c>
      <c r="I131" s="13">
        <f t="shared" si="22"/>
        <v>60</v>
      </c>
      <c r="J131" s="32"/>
      <c r="K131" s="32">
        <v>0</v>
      </c>
      <c r="L131" s="15">
        <f t="shared" si="23"/>
        <v>60</v>
      </c>
      <c r="O131" s="21">
        <f t="shared" si="24"/>
        <v>0.42857142857142855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</row>
    <row r="132" spans="1:45" ht="14.25">
      <c r="A132" s="12">
        <v>6</v>
      </c>
      <c r="B132" s="12">
        <v>1</v>
      </c>
      <c r="C132" s="13"/>
      <c r="D132" s="12"/>
      <c r="E132" s="12"/>
      <c r="F132" s="12">
        <v>55</v>
      </c>
      <c r="G132" s="37">
        <v>0.7472222222222222</v>
      </c>
      <c r="H132" s="24">
        <f t="shared" si="21"/>
        <v>70</v>
      </c>
      <c r="I132" s="13">
        <f t="shared" si="22"/>
        <v>55</v>
      </c>
      <c r="J132" s="32"/>
      <c r="K132" s="32">
        <v>1</v>
      </c>
      <c r="L132" s="15">
        <f t="shared" si="23"/>
        <v>55</v>
      </c>
      <c r="O132" s="21">
        <f t="shared" si="24"/>
        <v>0.7857142857142857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</row>
    <row r="133" spans="1:45" ht="14.25">
      <c r="A133" s="12">
        <v>18</v>
      </c>
      <c r="B133" s="12">
        <v>2</v>
      </c>
      <c r="C133" s="13"/>
      <c r="D133" s="12"/>
      <c r="E133" s="12"/>
      <c r="F133" s="12">
        <v>95</v>
      </c>
      <c r="G133" s="37">
        <v>0.75</v>
      </c>
      <c r="H133" s="24">
        <f t="shared" si="21"/>
        <v>140</v>
      </c>
      <c r="I133" s="13">
        <f t="shared" si="22"/>
        <v>95</v>
      </c>
      <c r="J133" s="32"/>
      <c r="K133" s="32">
        <v>1</v>
      </c>
      <c r="L133" s="15">
        <f t="shared" si="23"/>
        <v>95</v>
      </c>
      <c r="O133" s="21">
        <f t="shared" si="24"/>
        <v>0.6785714285714286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</row>
    <row r="134" spans="1:45" ht="14.25">
      <c r="A134" s="12">
        <v>24</v>
      </c>
      <c r="B134" s="12">
        <v>2</v>
      </c>
      <c r="C134" s="13"/>
      <c r="D134" s="12"/>
      <c r="E134" s="12"/>
      <c r="F134" s="12">
        <v>65</v>
      </c>
      <c r="G134" s="37">
        <v>0.7506944444444444</v>
      </c>
      <c r="H134" s="24">
        <f t="shared" si="21"/>
        <v>140</v>
      </c>
      <c r="I134" s="13">
        <f t="shared" si="22"/>
        <v>65</v>
      </c>
      <c r="J134" s="32"/>
      <c r="K134" s="32">
        <v>0</v>
      </c>
      <c r="L134" s="15">
        <f t="shared" si="23"/>
        <v>65</v>
      </c>
      <c r="O134" s="21">
        <f t="shared" si="24"/>
        <v>0.4642857142857143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</row>
    <row r="135" spans="1:45" ht="14.25">
      <c r="A135" s="12">
        <v>6</v>
      </c>
      <c r="B135" s="12">
        <v>1</v>
      </c>
      <c r="C135" s="13"/>
      <c r="D135" s="12"/>
      <c r="E135" s="12"/>
      <c r="F135" s="12">
        <v>70</v>
      </c>
      <c r="G135" s="37">
        <v>0.7527777777777778</v>
      </c>
      <c r="H135" s="24">
        <f>IF(B135=1,70,IF(B135=2,140,IF(B135="W1",70,IF(B135="W2",140,IF(B135=15,140,140)))))</f>
        <v>70</v>
      </c>
      <c r="I135" s="13">
        <f>MAX(C135,F135)</f>
        <v>70</v>
      </c>
      <c r="J135" s="32"/>
      <c r="K135" s="32">
        <v>1</v>
      </c>
      <c r="L135" s="15">
        <f>F135-E135+D135</f>
        <v>70</v>
      </c>
      <c r="O135" s="21">
        <f>I135/H135</f>
        <v>1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</row>
    <row r="136" spans="1:45" ht="14.25">
      <c r="A136" s="12"/>
      <c r="B136" s="12"/>
      <c r="C136" s="13"/>
      <c r="D136" s="12"/>
      <c r="E136" s="12"/>
      <c r="F136" s="12"/>
      <c r="G136" s="12"/>
      <c r="H136" s="14"/>
      <c r="I136" s="13"/>
      <c r="J136" s="32"/>
      <c r="K136" s="27"/>
      <c r="L136" s="15"/>
      <c r="O136" s="29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</row>
    <row r="137" spans="1:45" ht="14.25">
      <c r="A137" s="12" t="s">
        <v>17</v>
      </c>
      <c r="B137" s="12"/>
      <c r="C137" s="12">
        <f>SUM(C88:C135)</f>
        <v>0</v>
      </c>
      <c r="D137" s="12">
        <f>SUM(D88:D135)</f>
        <v>0</v>
      </c>
      <c r="E137" s="12">
        <f>SUM(E88:E135)</f>
        <v>0</v>
      </c>
      <c r="F137" s="12">
        <f>SUM(F88:F135)</f>
        <v>3285</v>
      </c>
      <c r="G137" s="12"/>
      <c r="H137" s="12">
        <f>SUM(H88:H135)</f>
        <v>5600</v>
      </c>
      <c r="I137" s="12">
        <f>SUM(I88:I135)</f>
        <v>3285</v>
      </c>
      <c r="J137" s="33"/>
      <c r="K137" s="27"/>
      <c r="L137" s="15">
        <f>F137-E137+D137</f>
        <v>3285</v>
      </c>
      <c r="O137" s="21">
        <f>I137/H137</f>
        <v>0.5866071428571429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</row>
    <row r="139" ht="14.25">
      <c r="A139" s="35" t="s">
        <v>28</v>
      </c>
    </row>
  </sheetData>
  <conditionalFormatting sqref="P9:AI27 P29:AI46 P48:AI65 P67:AI84 P88:AI137">
    <cfRule type="expression" priority="1" dxfId="0" stopIfTrue="1">
      <formula>($I9/$H9)&gt;=P$8</formula>
    </cfRule>
  </conditionalFormatting>
  <conditionalFormatting sqref="AJ9:AS27 AJ29:AS46 AJ48:AS65 AJ67:AS84 AJ88:AS137">
    <cfRule type="expression" priority="2" dxfId="1" stopIfTrue="1">
      <formula>($I9/$H9)&gt;AJ$8</formula>
    </cfRule>
  </conditionalFormatting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2008-04-08T11:36:55Z</cp:lastPrinted>
  <dcterms:created xsi:type="dcterms:W3CDTF">1999-11-19T12:51:51Z</dcterms:created>
  <dcterms:modified xsi:type="dcterms:W3CDTF">2016-05-06T03:33:51Z</dcterms:modified>
  <cp:category/>
  <cp:version/>
  <cp:contentType/>
  <cp:contentStatus/>
</cp:coreProperties>
</file>