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" sheetId="1" r:id="rId1"/>
    <sheet name="linkové" sheetId="2" r:id="rId2"/>
  </sheets>
  <definedNames/>
  <calcPr fullCalcOnLoad="1"/>
</workbook>
</file>

<file path=xl/sharedStrings.xml><?xml version="1.0" encoding="utf-8"?>
<sst xmlns="http://schemas.openxmlformats.org/spreadsheetml/2006/main" count="241" uniqueCount="39">
  <si>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</si>
  <si>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</si>
  <si>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</si>
  <si>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</si>
  <si>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</si>
  <si>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</si>
  <si>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</si>
  <si>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</si>
  <si>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</si>
  <si>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</si>
  <si>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</si>
  <si>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</si>
  <si>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</si>
  <si>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</si>
  <si>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</si>
  <si>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</si>
  <si>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</si>
  <si>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</si>
  <si>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odchylka JŘ</t>
  </si>
  <si>
    <t>0</t>
  </si>
  <si>
    <t>+1</t>
  </si>
  <si>
    <t>+2</t>
  </si>
  <si>
    <t>+3</t>
  </si>
  <si>
    <t>+4</t>
  </si>
  <si>
    <t>T r a m</t>
  </si>
  <si>
    <t>pozn.</t>
  </si>
  <si>
    <t>W</t>
  </si>
  <si>
    <t>16:00 - 18:00</t>
  </si>
  <si>
    <t>+6</t>
  </si>
  <si>
    <t>+5</t>
  </si>
  <si>
    <t>+7</t>
  </si>
  <si>
    <t>12, 20, 22</t>
  </si>
  <si>
    <t>ÚJEZD</t>
  </si>
  <si>
    <t>Švandovo divadlo, Národní divadlo</t>
  </si>
  <si>
    <t>úterý 21.4.2015</t>
  </si>
  <si>
    <r>
      <t>Typ vozů:</t>
    </r>
    <r>
      <rPr>
        <sz val="11"/>
        <rFont val="Arial CE"/>
        <family val="0"/>
      </rPr>
      <t xml:space="preserve"> 1 - 2xT (sedačky 1+1), 2 - 2xT (sedačky 2+1), W - wanowlk, K - KT, 15 - 15T</t>
    </r>
  </si>
  <si>
    <t>K</t>
  </si>
  <si>
    <t>-1</t>
  </si>
  <si>
    <t>poptávka hodinová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</si>
</sst>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justify"/>
    </xf>
    <xf numFmtId="0" fontId="0" fillId="0" borderId="7" xfId="0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3" width="6" style="0" customWidth="1"/>
    <col min="14" max="14" width="1.69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32</v>
      </c>
      <c r="H1" s="4" t="s">
        <v>1</v>
      </c>
      <c r="I1" t="s">
        <v>24</v>
      </c>
    </row>
    <row r="2" spans="1:9" ht="14.25">
      <c r="A2" s="5" t="s">
        <v>2</v>
      </c>
      <c r="C2" t="s">
        <v>33</v>
      </c>
      <c r="H2" s="4" t="s">
        <v>4</v>
      </c>
      <c r="I2" s="17" t="s">
        <v>31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27</v>
      </c>
    </row>
    <row r="6" ht="15">
      <c r="A6" s="1" t="s">
        <v>35</v>
      </c>
    </row>
    <row r="7" ht="15" thickBot="1"/>
    <row r="8" spans="1:45" s="7" customFormat="1" ht="30.75" thickBot="1">
      <c r="A8" s="9" t="s">
        <v>8</v>
      </c>
      <c r="B8" s="10" t="s">
        <v>25</v>
      </c>
      <c r="C8" s="10" t="s">
        <v>9</v>
      </c>
      <c r="D8" s="10" t="s">
        <v>10</v>
      </c>
      <c r="E8" s="10" t="s">
        <v>3</v>
      </c>
      <c r="F8" s="10" t="s">
        <v>11</v>
      </c>
      <c r="G8" s="10" t="s">
        <v>12</v>
      </c>
      <c r="H8" s="11" t="s">
        <v>13</v>
      </c>
      <c r="I8" s="10" t="s">
        <v>14</v>
      </c>
      <c r="J8" s="26" t="s">
        <v>15</v>
      </c>
      <c r="K8" s="27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12</v>
      </c>
      <c r="B9" s="12"/>
      <c r="C9" s="13" t="s">
        <v>36</v>
      </c>
      <c r="D9" s="12">
        <v>77</v>
      </c>
      <c r="E9" s="12">
        <v>7</v>
      </c>
      <c r="F9" s="12">
        <v>5</v>
      </c>
      <c r="G9" s="12">
        <v>75</v>
      </c>
      <c r="H9" s="14">
        <v>16.03</v>
      </c>
      <c r="I9" s="25">
        <f>IF(C9=1,140,IF(C9=2,140,IF(C9="W",140,IF(C9="K",140,IF(C9=15,140,140)))))</f>
        <v>140</v>
      </c>
      <c r="J9" s="13">
        <f aca="true" t="shared" si="1" ref="J9:J21">MAX(D9,G9)</f>
        <v>77</v>
      </c>
      <c r="K9" s="28" t="s">
        <v>23</v>
      </c>
      <c r="L9" s="15">
        <f>G9-F9+E9</f>
        <v>77</v>
      </c>
      <c r="M9">
        <f>IF(L9-D9=0,0,"chyba")</f>
        <v>0</v>
      </c>
      <c r="O9" s="21">
        <f aca="true" t="shared" si="2" ref="O9:O40">J9/I9</f>
        <v>0.55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20</v>
      </c>
      <c r="B10" s="12"/>
      <c r="C10" s="13">
        <v>15</v>
      </c>
      <c r="D10" s="12">
        <v>60</v>
      </c>
      <c r="E10" s="12">
        <v>4</v>
      </c>
      <c r="F10" s="12">
        <v>7</v>
      </c>
      <c r="G10" s="12">
        <v>63</v>
      </c>
      <c r="H10" s="14">
        <v>16.05</v>
      </c>
      <c r="I10" s="13">
        <f>IF(C10=1,140,IF(C10=2,140,IF(C10="W",140,IF(C10="K",140,IF(C10=15,140,140)))))</f>
        <v>140</v>
      </c>
      <c r="J10" s="13">
        <f t="shared" si="1"/>
        <v>63</v>
      </c>
      <c r="K10" s="28" t="s">
        <v>21</v>
      </c>
      <c r="L10" s="15">
        <f aca="true" t="shared" si="3" ref="L10:L69">G10-F10+E10</f>
        <v>60</v>
      </c>
      <c r="M10">
        <f aca="true" t="shared" si="4" ref="M10:M69">IF(L10-D10=0,0,"chyba")</f>
        <v>0</v>
      </c>
      <c r="O10" s="21">
        <f t="shared" si="2"/>
        <v>0.45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22</v>
      </c>
      <c r="B11" s="12"/>
      <c r="C11" s="13">
        <v>1</v>
      </c>
      <c r="D11" s="12">
        <v>80</v>
      </c>
      <c r="E11" s="12">
        <v>11</v>
      </c>
      <c r="F11" s="12">
        <v>23</v>
      </c>
      <c r="G11" s="12">
        <v>92</v>
      </c>
      <c r="H11" s="14">
        <v>16.07</v>
      </c>
      <c r="I11" s="13">
        <f aca="true" t="shared" si="5" ref="I11:I69">IF(C11=1,140,IF(C11=2,140,IF(C11="W",140,IF(C11="K",140,IF(C11=15,140,140)))))</f>
        <v>140</v>
      </c>
      <c r="J11" s="13">
        <f t="shared" si="1"/>
        <v>92</v>
      </c>
      <c r="K11" s="28" t="s">
        <v>22</v>
      </c>
      <c r="L11" s="15">
        <f t="shared" si="3"/>
        <v>80</v>
      </c>
      <c r="M11">
        <f t="shared" si="4"/>
        <v>0</v>
      </c>
      <c r="O11" s="21">
        <f t="shared" si="2"/>
        <v>0.6571428571428571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12</v>
      </c>
      <c r="B12" s="12"/>
      <c r="C12" s="13">
        <v>15</v>
      </c>
      <c r="D12" s="12">
        <v>97</v>
      </c>
      <c r="E12" s="12">
        <v>18</v>
      </c>
      <c r="F12" s="12">
        <v>16</v>
      </c>
      <c r="G12" s="12">
        <v>95</v>
      </c>
      <c r="H12" s="14">
        <v>16.1</v>
      </c>
      <c r="I12" s="13">
        <f t="shared" si="5"/>
        <v>140</v>
      </c>
      <c r="J12" s="13">
        <f t="shared" si="1"/>
        <v>97</v>
      </c>
      <c r="K12" s="28" t="s">
        <v>22</v>
      </c>
      <c r="L12" s="15">
        <f t="shared" si="3"/>
        <v>97</v>
      </c>
      <c r="M12">
        <f t="shared" si="4"/>
        <v>0</v>
      </c>
      <c r="O12" s="21">
        <f t="shared" si="2"/>
        <v>0.6928571428571428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22</v>
      </c>
      <c r="B13" s="12"/>
      <c r="C13" s="13">
        <v>1</v>
      </c>
      <c r="D13" s="12">
        <v>99</v>
      </c>
      <c r="E13" s="12">
        <v>9</v>
      </c>
      <c r="F13" s="12">
        <v>15</v>
      </c>
      <c r="G13" s="12">
        <v>105</v>
      </c>
      <c r="H13" s="14">
        <v>16.11</v>
      </c>
      <c r="I13" s="13">
        <f t="shared" si="5"/>
        <v>140</v>
      </c>
      <c r="J13" s="13">
        <f t="shared" si="1"/>
        <v>105</v>
      </c>
      <c r="K13" s="28" t="s">
        <v>22</v>
      </c>
      <c r="L13" s="15">
        <f t="shared" si="3"/>
        <v>99</v>
      </c>
      <c r="M13">
        <f t="shared" si="4"/>
        <v>0</v>
      </c>
      <c r="O13" s="21">
        <f t="shared" si="2"/>
        <v>0.75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20</v>
      </c>
      <c r="B14" s="12"/>
      <c r="C14" s="13">
        <v>1</v>
      </c>
      <c r="D14" s="12">
        <v>73</v>
      </c>
      <c r="E14" s="12">
        <v>0</v>
      </c>
      <c r="F14" s="12">
        <v>12</v>
      </c>
      <c r="G14" s="12">
        <v>85</v>
      </c>
      <c r="H14" s="14">
        <v>16.12</v>
      </c>
      <c r="I14" s="13">
        <f t="shared" si="5"/>
        <v>140</v>
      </c>
      <c r="J14" s="13">
        <f t="shared" si="1"/>
        <v>85</v>
      </c>
      <c r="K14" s="28" t="s">
        <v>20</v>
      </c>
      <c r="L14" s="15">
        <f t="shared" si="3"/>
        <v>73</v>
      </c>
      <c r="M14">
        <f t="shared" si="4"/>
        <v>0</v>
      </c>
      <c r="O14" s="21">
        <f t="shared" si="2"/>
        <v>0.6071428571428571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22</v>
      </c>
      <c r="B15" s="12"/>
      <c r="C15" s="13">
        <v>15</v>
      </c>
      <c r="D15" s="12">
        <v>57</v>
      </c>
      <c r="E15" s="12">
        <v>6</v>
      </c>
      <c r="F15" s="12">
        <v>12</v>
      </c>
      <c r="G15" s="12">
        <v>63</v>
      </c>
      <c r="H15" s="14">
        <v>16.13</v>
      </c>
      <c r="I15" s="13">
        <f t="shared" si="5"/>
        <v>140</v>
      </c>
      <c r="J15" s="13">
        <f t="shared" si="1"/>
        <v>63</v>
      </c>
      <c r="K15" s="28" t="s">
        <v>20</v>
      </c>
      <c r="L15" s="15">
        <f t="shared" si="3"/>
        <v>57</v>
      </c>
      <c r="M15">
        <f t="shared" si="4"/>
        <v>0</v>
      </c>
      <c r="O15" s="21">
        <f t="shared" si="2"/>
        <v>0.45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22</v>
      </c>
      <c r="B16" s="12"/>
      <c r="C16" s="13">
        <v>1</v>
      </c>
      <c r="D16" s="12">
        <v>69</v>
      </c>
      <c r="E16" s="12">
        <v>12</v>
      </c>
      <c r="F16" s="12">
        <v>9</v>
      </c>
      <c r="G16" s="12">
        <v>66</v>
      </c>
      <c r="H16" s="14">
        <v>16.17</v>
      </c>
      <c r="I16" s="13">
        <f t="shared" si="5"/>
        <v>140</v>
      </c>
      <c r="J16" s="13">
        <f t="shared" si="1"/>
        <v>69</v>
      </c>
      <c r="K16" s="28" t="s">
        <v>20</v>
      </c>
      <c r="L16" s="15">
        <f t="shared" si="3"/>
        <v>69</v>
      </c>
      <c r="M16">
        <f t="shared" si="4"/>
        <v>0</v>
      </c>
      <c r="O16" s="21">
        <f t="shared" si="2"/>
        <v>0.4928571428571429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12</v>
      </c>
      <c r="B17" s="12"/>
      <c r="C17" s="13" t="s">
        <v>36</v>
      </c>
      <c r="D17" s="12">
        <v>99</v>
      </c>
      <c r="E17" s="12">
        <v>7</v>
      </c>
      <c r="F17" s="12">
        <v>18</v>
      </c>
      <c r="G17" s="12">
        <v>110</v>
      </c>
      <c r="H17" s="14">
        <v>16.2</v>
      </c>
      <c r="I17" s="13">
        <f t="shared" si="5"/>
        <v>140</v>
      </c>
      <c r="J17" s="13">
        <f t="shared" si="1"/>
        <v>110</v>
      </c>
      <c r="K17" s="28" t="s">
        <v>29</v>
      </c>
      <c r="L17" s="15">
        <f t="shared" si="3"/>
        <v>99</v>
      </c>
      <c r="M17">
        <f t="shared" si="4"/>
        <v>0</v>
      </c>
      <c r="O17" s="21">
        <f t="shared" si="2"/>
        <v>0.7857142857142857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20</v>
      </c>
      <c r="B18" s="12"/>
      <c r="C18" s="13">
        <v>15</v>
      </c>
      <c r="D18" s="12">
        <v>43</v>
      </c>
      <c r="E18" s="12">
        <v>10</v>
      </c>
      <c r="F18" s="12">
        <v>12</v>
      </c>
      <c r="G18" s="12">
        <v>45</v>
      </c>
      <c r="H18" s="14">
        <v>16.22</v>
      </c>
      <c r="I18" s="13">
        <f t="shared" si="5"/>
        <v>140</v>
      </c>
      <c r="J18" s="13">
        <f t="shared" si="1"/>
        <v>45</v>
      </c>
      <c r="K18" s="28" t="s">
        <v>22</v>
      </c>
      <c r="L18" s="15">
        <f t="shared" si="3"/>
        <v>43</v>
      </c>
      <c r="M18">
        <f t="shared" si="4"/>
        <v>0</v>
      </c>
      <c r="O18" s="21">
        <f t="shared" si="2"/>
        <v>0.32142857142857145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22</v>
      </c>
      <c r="B19" s="12"/>
      <c r="C19" s="13">
        <v>1</v>
      </c>
      <c r="D19" s="12">
        <v>75</v>
      </c>
      <c r="E19" s="12">
        <v>10</v>
      </c>
      <c r="F19" s="12">
        <v>25</v>
      </c>
      <c r="G19" s="12">
        <v>90</v>
      </c>
      <c r="H19" s="14">
        <v>16.23</v>
      </c>
      <c r="I19" s="13">
        <f t="shared" si="5"/>
        <v>140</v>
      </c>
      <c r="J19" s="13">
        <f t="shared" si="1"/>
        <v>90</v>
      </c>
      <c r="K19" s="28" t="s">
        <v>22</v>
      </c>
      <c r="L19" s="15">
        <f t="shared" si="3"/>
        <v>75</v>
      </c>
      <c r="M19">
        <f t="shared" si="4"/>
        <v>0</v>
      </c>
      <c r="O19" s="21">
        <f t="shared" si="2"/>
        <v>0.6428571428571429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12</v>
      </c>
      <c r="B20" s="12"/>
      <c r="C20" s="13">
        <v>1</v>
      </c>
      <c r="D20" s="12">
        <v>70</v>
      </c>
      <c r="E20" s="12">
        <v>5</v>
      </c>
      <c r="F20" s="12">
        <v>5</v>
      </c>
      <c r="G20" s="12">
        <v>70</v>
      </c>
      <c r="H20" s="14">
        <v>16.23</v>
      </c>
      <c r="I20" s="13">
        <f t="shared" si="5"/>
        <v>140</v>
      </c>
      <c r="J20" s="13">
        <f t="shared" si="1"/>
        <v>70</v>
      </c>
      <c r="K20" s="28" t="s">
        <v>19</v>
      </c>
      <c r="L20" s="15">
        <f t="shared" si="3"/>
        <v>70</v>
      </c>
      <c r="M20">
        <f t="shared" si="4"/>
        <v>0</v>
      </c>
      <c r="O20" s="21">
        <f t="shared" si="2"/>
        <v>0.5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22</v>
      </c>
      <c r="B21" s="12"/>
      <c r="C21" s="13">
        <v>1</v>
      </c>
      <c r="D21" s="12">
        <v>36</v>
      </c>
      <c r="E21" s="12">
        <v>2</v>
      </c>
      <c r="F21" s="12">
        <v>4</v>
      </c>
      <c r="G21" s="12">
        <v>38</v>
      </c>
      <c r="H21" s="14">
        <v>16.24</v>
      </c>
      <c r="I21" s="13">
        <f t="shared" si="5"/>
        <v>140</v>
      </c>
      <c r="J21" s="13">
        <f t="shared" si="1"/>
        <v>38</v>
      </c>
      <c r="K21" s="28" t="s">
        <v>19</v>
      </c>
      <c r="L21" s="15">
        <f t="shared" si="3"/>
        <v>36</v>
      </c>
      <c r="M21">
        <f t="shared" si="4"/>
        <v>0</v>
      </c>
      <c r="O21" s="21">
        <f t="shared" si="2"/>
        <v>0.2714285714285714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20</v>
      </c>
      <c r="B22" s="12"/>
      <c r="C22" s="13">
        <v>15</v>
      </c>
      <c r="D22" s="12">
        <v>95</v>
      </c>
      <c r="E22" s="12">
        <v>7</v>
      </c>
      <c r="F22" s="12">
        <v>15</v>
      </c>
      <c r="G22" s="12">
        <v>103</v>
      </c>
      <c r="H22" s="14">
        <v>16.27</v>
      </c>
      <c r="I22" s="13">
        <f t="shared" si="5"/>
        <v>140</v>
      </c>
      <c r="J22" s="13">
        <f aca="true" t="shared" si="6" ref="J22:J35">MAX(D22,G22)</f>
        <v>103</v>
      </c>
      <c r="K22" s="28" t="s">
        <v>19</v>
      </c>
      <c r="L22" s="15">
        <f t="shared" si="3"/>
        <v>95</v>
      </c>
      <c r="M22">
        <f t="shared" si="4"/>
        <v>0</v>
      </c>
      <c r="O22" s="21">
        <f t="shared" si="2"/>
        <v>0.7357142857142858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22</v>
      </c>
      <c r="B23" s="12"/>
      <c r="C23" s="13">
        <v>15</v>
      </c>
      <c r="D23" s="12">
        <v>90</v>
      </c>
      <c r="E23" s="12">
        <v>8</v>
      </c>
      <c r="F23" s="12">
        <v>29</v>
      </c>
      <c r="G23" s="12">
        <v>111</v>
      </c>
      <c r="H23" s="14">
        <v>16.3</v>
      </c>
      <c r="I23" s="13">
        <f t="shared" si="5"/>
        <v>140</v>
      </c>
      <c r="J23" s="13">
        <f t="shared" si="6"/>
        <v>111</v>
      </c>
      <c r="K23" s="28" t="s">
        <v>21</v>
      </c>
      <c r="L23" s="15">
        <f t="shared" si="3"/>
        <v>90</v>
      </c>
      <c r="M23">
        <f t="shared" si="4"/>
        <v>0</v>
      </c>
      <c r="O23" s="21">
        <f t="shared" si="2"/>
        <v>0.7928571428571428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22</v>
      </c>
      <c r="B24" s="12"/>
      <c r="C24" s="13">
        <v>1</v>
      </c>
      <c r="D24" s="12">
        <v>38</v>
      </c>
      <c r="E24" s="12">
        <v>6</v>
      </c>
      <c r="F24" s="12">
        <v>10</v>
      </c>
      <c r="G24" s="12">
        <v>42</v>
      </c>
      <c r="H24" s="14">
        <v>16.32</v>
      </c>
      <c r="I24" s="13">
        <f t="shared" si="5"/>
        <v>140</v>
      </c>
      <c r="J24" s="13">
        <f t="shared" si="6"/>
        <v>42</v>
      </c>
      <c r="K24" s="28" t="s">
        <v>19</v>
      </c>
      <c r="L24" s="15">
        <f t="shared" si="3"/>
        <v>38</v>
      </c>
      <c r="M24">
        <f t="shared" si="4"/>
        <v>0</v>
      </c>
      <c r="O24" s="21">
        <f t="shared" si="2"/>
        <v>0.3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22</v>
      </c>
      <c r="B25" s="12"/>
      <c r="C25" s="13">
        <v>1</v>
      </c>
      <c r="D25" s="12">
        <v>73</v>
      </c>
      <c r="E25" s="12">
        <v>16</v>
      </c>
      <c r="F25" s="12">
        <v>5</v>
      </c>
      <c r="G25" s="12">
        <v>62</v>
      </c>
      <c r="H25" s="14">
        <v>16.35</v>
      </c>
      <c r="I25" s="13">
        <f t="shared" si="5"/>
        <v>140</v>
      </c>
      <c r="J25" s="13">
        <f t="shared" si="6"/>
        <v>73</v>
      </c>
      <c r="K25" s="28" t="s">
        <v>37</v>
      </c>
      <c r="L25" s="15">
        <f t="shared" si="3"/>
        <v>73</v>
      </c>
      <c r="M25">
        <f t="shared" si="4"/>
        <v>0</v>
      </c>
      <c r="O25" s="21">
        <f t="shared" si="2"/>
        <v>0.5214285714285715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12</v>
      </c>
      <c r="B26" s="12"/>
      <c r="C26" s="13" t="s">
        <v>36</v>
      </c>
      <c r="D26" s="12">
        <v>90</v>
      </c>
      <c r="E26" s="12">
        <v>5</v>
      </c>
      <c r="F26" s="12">
        <v>25</v>
      </c>
      <c r="G26" s="12">
        <v>110</v>
      </c>
      <c r="H26" s="14">
        <v>16.38</v>
      </c>
      <c r="I26" s="13">
        <f t="shared" si="5"/>
        <v>140</v>
      </c>
      <c r="J26" s="13">
        <f t="shared" si="6"/>
        <v>110</v>
      </c>
      <c r="K26" s="28" t="s">
        <v>30</v>
      </c>
      <c r="L26" s="15">
        <f t="shared" si="3"/>
        <v>90</v>
      </c>
      <c r="M26">
        <f t="shared" si="4"/>
        <v>0</v>
      </c>
      <c r="O26" s="21">
        <f t="shared" si="2"/>
        <v>0.7857142857142857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20</v>
      </c>
      <c r="B27" s="12"/>
      <c r="C27" s="13">
        <v>1</v>
      </c>
      <c r="D27" s="12">
        <v>64</v>
      </c>
      <c r="E27" s="12">
        <v>12</v>
      </c>
      <c r="F27" s="12">
        <v>8</v>
      </c>
      <c r="G27" s="12">
        <v>60</v>
      </c>
      <c r="H27" s="14">
        <v>16.39</v>
      </c>
      <c r="I27" s="13">
        <f t="shared" si="5"/>
        <v>140</v>
      </c>
      <c r="J27" s="13">
        <f t="shared" si="6"/>
        <v>64</v>
      </c>
      <c r="K27" s="28" t="s">
        <v>23</v>
      </c>
      <c r="L27" s="15">
        <f t="shared" si="3"/>
        <v>64</v>
      </c>
      <c r="M27">
        <f t="shared" si="4"/>
        <v>0</v>
      </c>
      <c r="O27" s="21">
        <f t="shared" si="2"/>
        <v>0.45714285714285713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22</v>
      </c>
      <c r="B28" s="12"/>
      <c r="C28" s="13">
        <v>1</v>
      </c>
      <c r="D28" s="12">
        <v>100</v>
      </c>
      <c r="E28" s="12">
        <v>22</v>
      </c>
      <c r="F28" s="12">
        <v>24</v>
      </c>
      <c r="G28" s="12">
        <v>102</v>
      </c>
      <c r="H28" s="14">
        <v>16.44</v>
      </c>
      <c r="I28" s="13">
        <f t="shared" si="5"/>
        <v>140</v>
      </c>
      <c r="J28" s="13">
        <f t="shared" si="6"/>
        <v>102</v>
      </c>
      <c r="K28" s="28" t="s">
        <v>23</v>
      </c>
      <c r="L28" s="15">
        <f t="shared" si="3"/>
        <v>100</v>
      </c>
      <c r="M28">
        <f t="shared" si="4"/>
        <v>0</v>
      </c>
      <c r="O28" s="21">
        <f t="shared" si="2"/>
        <v>0.7285714285714285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12</v>
      </c>
      <c r="B29" s="12"/>
      <c r="C29" s="13">
        <v>15</v>
      </c>
      <c r="D29" s="12">
        <v>87</v>
      </c>
      <c r="E29" s="12">
        <v>6</v>
      </c>
      <c r="F29" s="12">
        <v>14</v>
      </c>
      <c r="G29" s="12">
        <v>95</v>
      </c>
      <c r="H29" s="14">
        <v>16.45</v>
      </c>
      <c r="I29" s="13">
        <f t="shared" si="5"/>
        <v>140</v>
      </c>
      <c r="J29" s="13">
        <f t="shared" si="6"/>
        <v>95</v>
      </c>
      <c r="K29" s="28" t="s">
        <v>28</v>
      </c>
      <c r="L29" s="15">
        <f t="shared" si="3"/>
        <v>87</v>
      </c>
      <c r="M29">
        <f t="shared" si="4"/>
        <v>0</v>
      </c>
      <c r="O29" s="21">
        <f t="shared" si="2"/>
        <v>0.6785714285714286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20</v>
      </c>
      <c r="B30" s="12"/>
      <c r="C30" s="13">
        <v>15</v>
      </c>
      <c r="D30" s="12">
        <v>51</v>
      </c>
      <c r="E30" s="12">
        <v>3</v>
      </c>
      <c r="F30" s="12">
        <v>2</v>
      </c>
      <c r="G30" s="12">
        <v>50</v>
      </c>
      <c r="H30" s="14">
        <v>16.46</v>
      </c>
      <c r="I30" s="13">
        <f t="shared" si="5"/>
        <v>140</v>
      </c>
      <c r="J30" s="13">
        <f t="shared" si="6"/>
        <v>51</v>
      </c>
      <c r="K30" s="28" t="s">
        <v>22</v>
      </c>
      <c r="L30" s="15">
        <f t="shared" si="3"/>
        <v>51</v>
      </c>
      <c r="M30">
        <f t="shared" si="4"/>
        <v>0</v>
      </c>
      <c r="O30" s="21">
        <f t="shared" si="2"/>
        <v>0.36428571428571427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22</v>
      </c>
      <c r="B31" s="12"/>
      <c r="C31" s="13">
        <v>15</v>
      </c>
      <c r="D31" s="12">
        <v>52</v>
      </c>
      <c r="E31" s="12">
        <v>7</v>
      </c>
      <c r="F31" s="12">
        <v>9</v>
      </c>
      <c r="G31" s="12">
        <v>54</v>
      </c>
      <c r="H31" s="14">
        <v>16.47</v>
      </c>
      <c r="I31" s="13">
        <f t="shared" si="5"/>
        <v>140</v>
      </c>
      <c r="J31" s="13">
        <f t="shared" si="6"/>
        <v>54</v>
      </c>
      <c r="K31" s="28" t="s">
        <v>22</v>
      </c>
      <c r="L31" s="15">
        <f t="shared" si="3"/>
        <v>52</v>
      </c>
      <c r="M31">
        <f t="shared" si="4"/>
        <v>0</v>
      </c>
      <c r="O31" s="21">
        <f t="shared" si="2"/>
        <v>0.38571428571428573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12</v>
      </c>
      <c r="B32" s="12"/>
      <c r="C32" s="13">
        <v>1</v>
      </c>
      <c r="D32" s="12">
        <v>69</v>
      </c>
      <c r="E32" s="12">
        <v>10</v>
      </c>
      <c r="F32" s="12">
        <v>7</v>
      </c>
      <c r="G32" s="12">
        <v>66</v>
      </c>
      <c r="H32" s="14">
        <v>16.49</v>
      </c>
      <c r="I32" s="13">
        <f t="shared" si="5"/>
        <v>140</v>
      </c>
      <c r="J32" s="13">
        <f t="shared" si="6"/>
        <v>69</v>
      </c>
      <c r="K32" s="28" t="s">
        <v>21</v>
      </c>
      <c r="L32" s="15">
        <f t="shared" si="3"/>
        <v>69</v>
      </c>
      <c r="M32">
        <f t="shared" si="4"/>
        <v>0</v>
      </c>
      <c r="O32" s="21">
        <f t="shared" si="2"/>
        <v>0.4928571428571429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22</v>
      </c>
      <c r="B33" s="12"/>
      <c r="C33" s="13">
        <v>1</v>
      </c>
      <c r="D33" s="12">
        <v>81</v>
      </c>
      <c r="E33" s="12">
        <v>7</v>
      </c>
      <c r="F33" s="12">
        <v>16</v>
      </c>
      <c r="G33" s="12">
        <v>90</v>
      </c>
      <c r="H33" s="14">
        <v>16.52</v>
      </c>
      <c r="I33" s="13">
        <f t="shared" si="5"/>
        <v>140</v>
      </c>
      <c r="J33" s="13">
        <f t="shared" si="6"/>
        <v>90</v>
      </c>
      <c r="K33" s="28" t="s">
        <v>23</v>
      </c>
      <c r="L33" s="15">
        <f t="shared" si="3"/>
        <v>81</v>
      </c>
      <c r="M33">
        <f t="shared" si="4"/>
        <v>0</v>
      </c>
      <c r="O33" s="21">
        <f t="shared" si="2"/>
        <v>0.6428571428571429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20</v>
      </c>
      <c r="B34" s="12"/>
      <c r="C34" s="13">
        <v>15</v>
      </c>
      <c r="D34" s="12">
        <v>41</v>
      </c>
      <c r="E34" s="12">
        <v>4</v>
      </c>
      <c r="F34" s="12">
        <v>10</v>
      </c>
      <c r="G34" s="12">
        <v>47</v>
      </c>
      <c r="H34" s="14">
        <v>16.53</v>
      </c>
      <c r="I34" s="13">
        <f t="shared" si="5"/>
        <v>140</v>
      </c>
      <c r="J34" s="13">
        <f t="shared" si="6"/>
        <v>47</v>
      </c>
      <c r="K34" s="28" t="s">
        <v>21</v>
      </c>
      <c r="L34" s="15">
        <f t="shared" si="3"/>
        <v>41</v>
      </c>
      <c r="M34">
        <f t="shared" si="4"/>
        <v>0</v>
      </c>
      <c r="O34" s="21">
        <f t="shared" si="2"/>
        <v>0.3357142857142857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22</v>
      </c>
      <c r="B35" s="12"/>
      <c r="C35" s="13">
        <v>1</v>
      </c>
      <c r="D35" s="12">
        <v>30</v>
      </c>
      <c r="E35" s="12">
        <v>2</v>
      </c>
      <c r="F35" s="12">
        <v>8</v>
      </c>
      <c r="G35" s="12">
        <v>36</v>
      </c>
      <c r="H35" s="14">
        <v>16.53</v>
      </c>
      <c r="I35" s="13">
        <f t="shared" si="5"/>
        <v>140</v>
      </c>
      <c r="J35" s="13">
        <f t="shared" si="6"/>
        <v>36</v>
      </c>
      <c r="K35" s="28" t="s">
        <v>20</v>
      </c>
      <c r="L35" s="15">
        <f t="shared" si="3"/>
        <v>30</v>
      </c>
      <c r="M35">
        <f t="shared" si="4"/>
        <v>0</v>
      </c>
      <c r="O35" s="21">
        <f t="shared" si="2"/>
        <v>0.2571428571428571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22</v>
      </c>
      <c r="B36" s="12"/>
      <c r="C36" s="13">
        <v>1</v>
      </c>
      <c r="D36" s="12">
        <v>80</v>
      </c>
      <c r="E36" s="12">
        <v>12</v>
      </c>
      <c r="F36" s="12">
        <v>14</v>
      </c>
      <c r="G36" s="12">
        <v>82</v>
      </c>
      <c r="H36" s="14">
        <v>17</v>
      </c>
      <c r="I36" s="13">
        <f t="shared" si="5"/>
        <v>140</v>
      </c>
      <c r="J36" s="13">
        <f aca="true" t="shared" si="7" ref="J36:J69">MAX(D36,G36)</f>
        <v>82</v>
      </c>
      <c r="K36" s="28" t="s">
        <v>23</v>
      </c>
      <c r="L36" s="15">
        <f t="shared" si="3"/>
        <v>80</v>
      </c>
      <c r="M36">
        <f t="shared" si="4"/>
        <v>0</v>
      </c>
      <c r="O36" s="21">
        <f t="shared" si="2"/>
        <v>0.5857142857142857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12</v>
      </c>
      <c r="B37" s="12"/>
      <c r="C37" s="13" t="s">
        <v>36</v>
      </c>
      <c r="D37" s="12">
        <v>61</v>
      </c>
      <c r="E37" s="12">
        <v>3</v>
      </c>
      <c r="F37" s="12">
        <v>18</v>
      </c>
      <c r="G37" s="12">
        <v>76</v>
      </c>
      <c r="H37" s="14">
        <v>17.01</v>
      </c>
      <c r="I37" s="13">
        <f t="shared" si="5"/>
        <v>140</v>
      </c>
      <c r="J37" s="13">
        <f t="shared" si="7"/>
        <v>76</v>
      </c>
      <c r="K37" s="28" t="s">
        <v>28</v>
      </c>
      <c r="L37" s="15">
        <f t="shared" si="3"/>
        <v>61</v>
      </c>
      <c r="M37">
        <f t="shared" si="4"/>
        <v>0</v>
      </c>
      <c r="O37" s="21">
        <f t="shared" si="2"/>
        <v>0.5428571428571428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20</v>
      </c>
      <c r="B38" s="12"/>
      <c r="C38" s="13">
        <v>1</v>
      </c>
      <c r="D38" s="12">
        <v>92</v>
      </c>
      <c r="E38" s="12">
        <v>13</v>
      </c>
      <c r="F38" s="12">
        <v>6</v>
      </c>
      <c r="G38" s="12">
        <v>85</v>
      </c>
      <c r="H38" s="14">
        <v>17.03</v>
      </c>
      <c r="I38" s="13">
        <f t="shared" si="5"/>
        <v>140</v>
      </c>
      <c r="J38" s="13">
        <f t="shared" si="7"/>
        <v>92</v>
      </c>
      <c r="K38" s="28" t="s">
        <v>23</v>
      </c>
      <c r="L38" s="15">
        <f t="shared" si="3"/>
        <v>92</v>
      </c>
      <c r="M38">
        <f t="shared" si="4"/>
        <v>0</v>
      </c>
      <c r="O38" s="21">
        <f t="shared" si="2"/>
        <v>0.6571428571428571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22</v>
      </c>
      <c r="B39" s="12"/>
      <c r="C39" s="13">
        <v>1</v>
      </c>
      <c r="D39" s="12">
        <v>70</v>
      </c>
      <c r="E39" s="12">
        <v>14</v>
      </c>
      <c r="F39" s="12">
        <v>18</v>
      </c>
      <c r="G39" s="12">
        <v>74</v>
      </c>
      <c r="H39" s="14">
        <v>17.04</v>
      </c>
      <c r="I39" s="13">
        <f t="shared" si="5"/>
        <v>140</v>
      </c>
      <c r="J39" s="13">
        <f t="shared" si="7"/>
        <v>74</v>
      </c>
      <c r="K39" s="28" t="s">
        <v>23</v>
      </c>
      <c r="L39" s="15">
        <f t="shared" si="3"/>
        <v>70</v>
      </c>
      <c r="M39">
        <f t="shared" si="4"/>
        <v>0</v>
      </c>
      <c r="O39" s="21">
        <f t="shared" si="2"/>
        <v>0.5285714285714286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22</v>
      </c>
      <c r="B40" s="12"/>
      <c r="C40" s="13">
        <v>1</v>
      </c>
      <c r="D40" s="12">
        <v>38</v>
      </c>
      <c r="E40" s="12">
        <v>1</v>
      </c>
      <c r="F40" s="12">
        <v>7</v>
      </c>
      <c r="G40" s="12">
        <v>44</v>
      </c>
      <c r="H40" s="14">
        <v>17.05</v>
      </c>
      <c r="I40" s="13">
        <f t="shared" si="5"/>
        <v>140</v>
      </c>
      <c r="J40" s="13">
        <f t="shared" si="7"/>
        <v>44</v>
      </c>
      <c r="K40" s="28" t="s">
        <v>20</v>
      </c>
      <c r="L40" s="15">
        <f t="shared" si="3"/>
        <v>38</v>
      </c>
      <c r="M40">
        <f t="shared" si="4"/>
        <v>0</v>
      </c>
      <c r="O40" s="21">
        <f t="shared" si="2"/>
        <v>0.3142857142857143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12</v>
      </c>
      <c r="B41" s="12"/>
      <c r="C41" s="13">
        <v>1</v>
      </c>
      <c r="D41" s="12">
        <v>75</v>
      </c>
      <c r="E41" s="12">
        <v>5</v>
      </c>
      <c r="F41" s="12">
        <v>9</v>
      </c>
      <c r="G41" s="12">
        <v>79</v>
      </c>
      <c r="H41" s="14">
        <v>17.08</v>
      </c>
      <c r="I41" s="13">
        <f t="shared" si="5"/>
        <v>140</v>
      </c>
      <c r="J41" s="13">
        <f t="shared" si="7"/>
        <v>79</v>
      </c>
      <c r="K41" s="28" t="s">
        <v>29</v>
      </c>
      <c r="L41" s="15">
        <f t="shared" si="3"/>
        <v>75</v>
      </c>
      <c r="M41">
        <f t="shared" si="4"/>
        <v>0</v>
      </c>
      <c r="O41" s="21">
        <f aca="true" t="shared" si="8" ref="O41:O69">J41/I41</f>
        <v>0.5642857142857143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>
        <v>20</v>
      </c>
      <c r="B42" s="12"/>
      <c r="C42" s="13">
        <v>15</v>
      </c>
      <c r="D42" s="12">
        <v>68</v>
      </c>
      <c r="E42" s="12">
        <v>11</v>
      </c>
      <c r="F42" s="12">
        <v>4</v>
      </c>
      <c r="G42" s="12">
        <v>61</v>
      </c>
      <c r="H42" s="14">
        <v>17.09</v>
      </c>
      <c r="I42" s="13">
        <f t="shared" si="5"/>
        <v>140</v>
      </c>
      <c r="J42" s="13">
        <f t="shared" si="7"/>
        <v>68</v>
      </c>
      <c r="K42" s="28" t="s">
        <v>21</v>
      </c>
      <c r="L42" s="15">
        <f t="shared" si="3"/>
        <v>68</v>
      </c>
      <c r="M42">
        <f t="shared" si="4"/>
        <v>0</v>
      </c>
      <c r="O42" s="21">
        <f t="shared" si="8"/>
        <v>0.4857142857142857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22</v>
      </c>
      <c r="B43" s="12"/>
      <c r="C43" s="13" t="s">
        <v>26</v>
      </c>
      <c r="D43" s="12">
        <v>55</v>
      </c>
      <c r="E43" s="12">
        <v>5</v>
      </c>
      <c r="F43" s="12">
        <v>25</v>
      </c>
      <c r="G43" s="12">
        <v>75</v>
      </c>
      <c r="H43" s="14">
        <v>17.1</v>
      </c>
      <c r="I43" s="13">
        <f t="shared" si="5"/>
        <v>140</v>
      </c>
      <c r="J43" s="13">
        <f t="shared" si="7"/>
        <v>75</v>
      </c>
      <c r="K43" s="28" t="s">
        <v>21</v>
      </c>
      <c r="L43" s="15">
        <f t="shared" si="3"/>
        <v>55</v>
      </c>
      <c r="M43">
        <f t="shared" si="4"/>
        <v>0</v>
      </c>
      <c r="O43" s="21">
        <f t="shared" si="8"/>
        <v>0.5357142857142857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22</v>
      </c>
      <c r="B44" s="12"/>
      <c r="C44" s="13">
        <v>1</v>
      </c>
      <c r="D44" s="12">
        <v>49</v>
      </c>
      <c r="E44" s="12">
        <v>18</v>
      </c>
      <c r="F44" s="12">
        <v>12</v>
      </c>
      <c r="G44" s="12">
        <v>43</v>
      </c>
      <c r="H44" s="14">
        <v>17.12</v>
      </c>
      <c r="I44" s="13">
        <f t="shared" si="5"/>
        <v>140</v>
      </c>
      <c r="J44" s="13">
        <f t="shared" si="7"/>
        <v>49</v>
      </c>
      <c r="K44" s="28" t="s">
        <v>19</v>
      </c>
      <c r="L44" s="15">
        <f t="shared" si="3"/>
        <v>49</v>
      </c>
      <c r="M44">
        <f t="shared" si="4"/>
        <v>0</v>
      </c>
      <c r="O44" s="21">
        <f t="shared" si="8"/>
        <v>0.35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12</v>
      </c>
      <c r="B45" s="12"/>
      <c r="C45" s="13">
        <v>15</v>
      </c>
      <c r="D45" s="12">
        <v>82</v>
      </c>
      <c r="E45" s="12">
        <v>9</v>
      </c>
      <c r="F45" s="12">
        <v>10</v>
      </c>
      <c r="G45" s="12">
        <v>83</v>
      </c>
      <c r="H45" s="14">
        <v>17.14</v>
      </c>
      <c r="I45" s="13">
        <f t="shared" si="5"/>
        <v>140</v>
      </c>
      <c r="J45" s="13">
        <f t="shared" si="7"/>
        <v>83</v>
      </c>
      <c r="K45" s="28" t="s">
        <v>22</v>
      </c>
      <c r="L45" s="15">
        <f t="shared" si="3"/>
        <v>82</v>
      </c>
      <c r="M45">
        <f t="shared" si="4"/>
        <v>0</v>
      </c>
      <c r="O45" s="21">
        <f t="shared" si="8"/>
        <v>0.5928571428571429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20</v>
      </c>
      <c r="B46" s="12"/>
      <c r="C46" s="13">
        <v>1</v>
      </c>
      <c r="D46" s="12">
        <v>47</v>
      </c>
      <c r="E46" s="12">
        <v>5</v>
      </c>
      <c r="F46" s="12">
        <v>3</v>
      </c>
      <c r="G46" s="12">
        <v>45</v>
      </c>
      <c r="H46" s="14">
        <v>17.15</v>
      </c>
      <c r="I46" s="13">
        <f t="shared" si="5"/>
        <v>140</v>
      </c>
      <c r="J46" s="13">
        <f t="shared" si="7"/>
        <v>47</v>
      </c>
      <c r="K46" s="28" t="s">
        <v>19</v>
      </c>
      <c r="L46" s="15">
        <f t="shared" si="3"/>
        <v>47</v>
      </c>
      <c r="M46">
        <f t="shared" si="4"/>
        <v>0</v>
      </c>
      <c r="O46" s="21">
        <f t="shared" si="8"/>
        <v>0.3357142857142857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22</v>
      </c>
      <c r="B47" s="12"/>
      <c r="C47" s="13">
        <v>1</v>
      </c>
      <c r="D47" s="12">
        <v>76</v>
      </c>
      <c r="E47" s="12">
        <v>9</v>
      </c>
      <c r="F47" s="12">
        <v>18</v>
      </c>
      <c r="G47" s="12">
        <v>85</v>
      </c>
      <c r="H47" s="14">
        <v>17.16</v>
      </c>
      <c r="I47" s="13">
        <f t="shared" si="5"/>
        <v>140</v>
      </c>
      <c r="J47" s="13">
        <f t="shared" si="7"/>
        <v>85</v>
      </c>
      <c r="K47" s="28" t="s">
        <v>19</v>
      </c>
      <c r="L47" s="15">
        <f t="shared" si="3"/>
        <v>76</v>
      </c>
      <c r="M47">
        <f t="shared" si="4"/>
        <v>0</v>
      </c>
      <c r="O47" s="21">
        <f t="shared" si="8"/>
        <v>0.6071428571428571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22</v>
      </c>
      <c r="B48" s="12"/>
      <c r="C48" s="13">
        <v>1</v>
      </c>
      <c r="D48" s="12">
        <v>103</v>
      </c>
      <c r="E48" s="12">
        <v>14</v>
      </c>
      <c r="F48" s="12">
        <v>16</v>
      </c>
      <c r="G48" s="12">
        <v>105</v>
      </c>
      <c r="H48" s="14">
        <v>17.21</v>
      </c>
      <c r="I48" s="13">
        <f t="shared" si="5"/>
        <v>140</v>
      </c>
      <c r="J48" s="13">
        <f t="shared" si="7"/>
        <v>105</v>
      </c>
      <c r="K48" s="28" t="s">
        <v>20</v>
      </c>
      <c r="L48" s="15">
        <f t="shared" si="3"/>
        <v>103</v>
      </c>
      <c r="M48">
        <f t="shared" si="4"/>
        <v>0</v>
      </c>
      <c r="O48" s="21">
        <f t="shared" si="8"/>
        <v>0.75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12</v>
      </c>
      <c r="B49" s="12"/>
      <c r="C49" s="13" t="s">
        <v>36</v>
      </c>
      <c r="D49" s="12">
        <v>85</v>
      </c>
      <c r="E49" s="12">
        <v>7</v>
      </c>
      <c r="F49" s="12">
        <v>32</v>
      </c>
      <c r="G49" s="12">
        <v>110</v>
      </c>
      <c r="H49" s="14">
        <v>17.24</v>
      </c>
      <c r="I49" s="13">
        <f t="shared" si="5"/>
        <v>140</v>
      </c>
      <c r="J49" s="13">
        <f t="shared" si="7"/>
        <v>110</v>
      </c>
      <c r="K49" s="28" t="s">
        <v>29</v>
      </c>
      <c r="L49" s="15">
        <f t="shared" si="3"/>
        <v>85</v>
      </c>
      <c r="M49">
        <f t="shared" si="4"/>
        <v>0</v>
      </c>
      <c r="O49" s="21">
        <f t="shared" si="8"/>
        <v>0.7857142857142857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20</v>
      </c>
      <c r="B50" s="12"/>
      <c r="C50" s="13">
        <v>15</v>
      </c>
      <c r="D50" s="12">
        <v>68</v>
      </c>
      <c r="E50" s="12">
        <v>9</v>
      </c>
      <c r="F50" s="12">
        <v>6</v>
      </c>
      <c r="G50" s="12">
        <v>65</v>
      </c>
      <c r="H50" s="14">
        <v>17.25</v>
      </c>
      <c r="I50" s="13">
        <f t="shared" si="5"/>
        <v>140</v>
      </c>
      <c r="J50" s="13">
        <f t="shared" si="7"/>
        <v>68</v>
      </c>
      <c r="K50" s="28" t="s">
        <v>21</v>
      </c>
      <c r="L50" s="15">
        <f t="shared" si="3"/>
        <v>68</v>
      </c>
      <c r="M50">
        <f t="shared" si="4"/>
        <v>0</v>
      </c>
      <c r="O50" s="21">
        <f t="shared" si="8"/>
        <v>0.4857142857142857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22</v>
      </c>
      <c r="B51" s="12"/>
      <c r="C51" s="13">
        <v>15</v>
      </c>
      <c r="D51" s="12">
        <v>67</v>
      </c>
      <c r="E51" s="12">
        <v>6</v>
      </c>
      <c r="F51" s="12">
        <v>29</v>
      </c>
      <c r="G51" s="12">
        <v>90</v>
      </c>
      <c r="H51" s="14">
        <v>17.27</v>
      </c>
      <c r="I51" s="13">
        <f t="shared" si="5"/>
        <v>140</v>
      </c>
      <c r="J51" s="13">
        <f t="shared" si="7"/>
        <v>90</v>
      </c>
      <c r="K51" s="28" t="s">
        <v>22</v>
      </c>
      <c r="L51" s="15">
        <f t="shared" si="3"/>
        <v>67</v>
      </c>
      <c r="M51">
        <f t="shared" si="4"/>
        <v>0</v>
      </c>
      <c r="O51" s="21">
        <f t="shared" si="8"/>
        <v>0.6428571428571429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12</v>
      </c>
      <c r="B52" s="12"/>
      <c r="C52" s="13">
        <v>2</v>
      </c>
      <c r="D52" s="12">
        <v>42</v>
      </c>
      <c r="E52" s="12">
        <v>4</v>
      </c>
      <c r="F52" s="12">
        <v>9</v>
      </c>
      <c r="G52" s="12">
        <v>47</v>
      </c>
      <c r="H52" s="14">
        <v>17.28</v>
      </c>
      <c r="I52" s="13">
        <f t="shared" si="5"/>
        <v>140</v>
      </c>
      <c r="J52" s="13">
        <f t="shared" si="7"/>
        <v>47</v>
      </c>
      <c r="K52" s="28" t="s">
        <v>20</v>
      </c>
      <c r="L52" s="15">
        <f t="shared" si="3"/>
        <v>42</v>
      </c>
      <c r="M52">
        <f t="shared" si="4"/>
        <v>0</v>
      </c>
      <c r="O52" s="21">
        <f t="shared" si="8"/>
        <v>0.3357142857142857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22</v>
      </c>
      <c r="B53" s="12"/>
      <c r="C53" s="13">
        <v>1</v>
      </c>
      <c r="D53" s="12">
        <v>26</v>
      </c>
      <c r="E53" s="12">
        <v>2</v>
      </c>
      <c r="F53" s="12">
        <v>6</v>
      </c>
      <c r="G53" s="12">
        <v>30</v>
      </c>
      <c r="H53" s="14">
        <v>17.29</v>
      </c>
      <c r="I53" s="13">
        <f t="shared" si="5"/>
        <v>140</v>
      </c>
      <c r="J53" s="13">
        <f t="shared" si="7"/>
        <v>30</v>
      </c>
      <c r="K53" s="28" t="s">
        <v>20</v>
      </c>
      <c r="L53" s="15">
        <f t="shared" si="3"/>
        <v>26</v>
      </c>
      <c r="M53">
        <f t="shared" si="4"/>
        <v>0</v>
      </c>
      <c r="O53" s="21">
        <f t="shared" si="8"/>
        <v>0.21428571428571427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20</v>
      </c>
      <c r="B54" s="12"/>
      <c r="C54" s="13">
        <v>15</v>
      </c>
      <c r="D54" s="12">
        <v>87</v>
      </c>
      <c r="E54" s="12">
        <v>10</v>
      </c>
      <c r="F54" s="12">
        <v>18</v>
      </c>
      <c r="G54" s="12">
        <v>95</v>
      </c>
      <c r="H54" s="14">
        <v>17.33</v>
      </c>
      <c r="I54" s="13">
        <f t="shared" si="5"/>
        <v>140</v>
      </c>
      <c r="J54" s="13">
        <f t="shared" si="7"/>
        <v>95</v>
      </c>
      <c r="K54" s="28" t="s">
        <v>21</v>
      </c>
      <c r="L54" s="15">
        <f t="shared" si="3"/>
        <v>87</v>
      </c>
      <c r="M54">
        <f t="shared" si="4"/>
        <v>0</v>
      </c>
      <c r="O54" s="21">
        <f t="shared" si="8"/>
        <v>0.6785714285714286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22</v>
      </c>
      <c r="B55" s="12"/>
      <c r="C55" s="13">
        <v>1</v>
      </c>
      <c r="D55" s="12">
        <v>80</v>
      </c>
      <c r="E55" s="12">
        <v>8</v>
      </c>
      <c r="F55" s="12">
        <v>28</v>
      </c>
      <c r="G55" s="12">
        <v>100</v>
      </c>
      <c r="H55" s="14">
        <v>17.34</v>
      </c>
      <c r="I55" s="13">
        <f t="shared" si="5"/>
        <v>140</v>
      </c>
      <c r="J55" s="13">
        <f t="shared" si="7"/>
        <v>100</v>
      </c>
      <c r="K55" s="28" t="s">
        <v>21</v>
      </c>
      <c r="L55" s="15">
        <f t="shared" si="3"/>
        <v>80</v>
      </c>
      <c r="M55">
        <f t="shared" si="4"/>
        <v>0</v>
      </c>
      <c r="O55" s="21">
        <f t="shared" si="8"/>
        <v>0.7142857142857143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22</v>
      </c>
      <c r="B56" s="12"/>
      <c r="C56" s="13" t="s">
        <v>26</v>
      </c>
      <c r="D56" s="12">
        <v>37</v>
      </c>
      <c r="E56" s="12">
        <v>5</v>
      </c>
      <c r="F56" s="12">
        <v>4</v>
      </c>
      <c r="G56" s="12">
        <v>36</v>
      </c>
      <c r="H56" s="14">
        <v>17.36</v>
      </c>
      <c r="I56" s="13">
        <f t="shared" si="5"/>
        <v>140</v>
      </c>
      <c r="J56" s="13">
        <f t="shared" si="7"/>
        <v>37</v>
      </c>
      <c r="K56" s="28" t="s">
        <v>19</v>
      </c>
      <c r="L56" s="15">
        <f t="shared" si="3"/>
        <v>37</v>
      </c>
      <c r="M56">
        <f t="shared" si="4"/>
        <v>0</v>
      </c>
      <c r="O56" s="21">
        <f t="shared" si="8"/>
        <v>0.2642857142857143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12</v>
      </c>
      <c r="B57" s="12"/>
      <c r="C57" s="13" t="s">
        <v>36</v>
      </c>
      <c r="D57" s="12">
        <v>96</v>
      </c>
      <c r="E57" s="12">
        <v>16</v>
      </c>
      <c r="F57" s="12">
        <v>30</v>
      </c>
      <c r="G57" s="12">
        <v>110</v>
      </c>
      <c r="H57" s="14">
        <v>17.42</v>
      </c>
      <c r="I57" s="13">
        <f t="shared" si="5"/>
        <v>140</v>
      </c>
      <c r="J57" s="13">
        <f t="shared" si="7"/>
        <v>110</v>
      </c>
      <c r="K57" s="28" t="s">
        <v>30</v>
      </c>
      <c r="L57" s="15">
        <f t="shared" si="3"/>
        <v>96</v>
      </c>
      <c r="M57">
        <f t="shared" si="4"/>
        <v>0</v>
      </c>
      <c r="O57" s="21">
        <f t="shared" si="8"/>
        <v>0.7857142857142857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20</v>
      </c>
      <c r="B58" s="12"/>
      <c r="C58" s="13">
        <v>15</v>
      </c>
      <c r="D58" s="12">
        <v>35</v>
      </c>
      <c r="E58" s="12">
        <v>3</v>
      </c>
      <c r="F58" s="12">
        <v>2</v>
      </c>
      <c r="G58" s="12">
        <v>34</v>
      </c>
      <c r="H58" s="14">
        <v>17.43</v>
      </c>
      <c r="I58" s="13">
        <f t="shared" si="5"/>
        <v>140</v>
      </c>
      <c r="J58" s="13">
        <f t="shared" si="7"/>
        <v>35</v>
      </c>
      <c r="K58" s="28" t="s">
        <v>23</v>
      </c>
      <c r="L58" s="15">
        <f t="shared" si="3"/>
        <v>35</v>
      </c>
      <c r="M58">
        <f t="shared" si="4"/>
        <v>0</v>
      </c>
      <c r="O58" s="21">
        <f t="shared" si="8"/>
        <v>0.25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22</v>
      </c>
      <c r="B59" s="12"/>
      <c r="C59" s="13">
        <v>1</v>
      </c>
      <c r="D59" s="12">
        <v>98</v>
      </c>
      <c r="E59" s="12">
        <v>25</v>
      </c>
      <c r="F59" s="12">
        <v>17</v>
      </c>
      <c r="G59" s="12">
        <v>90</v>
      </c>
      <c r="H59" s="14">
        <v>17.44</v>
      </c>
      <c r="I59" s="13">
        <f t="shared" si="5"/>
        <v>140</v>
      </c>
      <c r="J59" s="13">
        <f t="shared" si="7"/>
        <v>98</v>
      </c>
      <c r="K59" s="28" t="s">
        <v>23</v>
      </c>
      <c r="L59" s="15">
        <f t="shared" si="3"/>
        <v>98</v>
      </c>
      <c r="M59">
        <f t="shared" si="4"/>
        <v>0</v>
      </c>
      <c r="O59" s="21">
        <f t="shared" si="8"/>
        <v>0.7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22</v>
      </c>
      <c r="B60" s="12"/>
      <c r="C60" s="13">
        <v>1</v>
      </c>
      <c r="D60" s="12">
        <v>54</v>
      </c>
      <c r="E60" s="12">
        <v>10</v>
      </c>
      <c r="F60" s="12">
        <v>6</v>
      </c>
      <c r="G60" s="12">
        <v>50</v>
      </c>
      <c r="H60" s="14">
        <v>17.45</v>
      </c>
      <c r="I60" s="13">
        <f t="shared" si="5"/>
        <v>140</v>
      </c>
      <c r="J60" s="13">
        <f t="shared" si="7"/>
        <v>54</v>
      </c>
      <c r="K60" s="28" t="s">
        <v>20</v>
      </c>
      <c r="L60" s="15">
        <f t="shared" si="3"/>
        <v>54</v>
      </c>
      <c r="M60">
        <f t="shared" si="4"/>
        <v>0</v>
      </c>
      <c r="O60" s="21">
        <f t="shared" si="8"/>
        <v>0.38571428571428573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12</v>
      </c>
      <c r="B61" s="12"/>
      <c r="C61" s="13">
        <v>2</v>
      </c>
      <c r="D61" s="12">
        <v>56</v>
      </c>
      <c r="E61" s="12">
        <v>1</v>
      </c>
      <c r="F61" s="12">
        <v>15</v>
      </c>
      <c r="G61" s="12">
        <v>70</v>
      </c>
      <c r="H61" s="14">
        <v>17.46</v>
      </c>
      <c r="I61" s="13">
        <f t="shared" si="5"/>
        <v>140</v>
      </c>
      <c r="J61" s="13">
        <f t="shared" si="7"/>
        <v>70</v>
      </c>
      <c r="K61" s="28" t="s">
        <v>22</v>
      </c>
      <c r="L61" s="15">
        <f t="shared" si="3"/>
        <v>56</v>
      </c>
      <c r="M61">
        <f t="shared" si="4"/>
        <v>0</v>
      </c>
      <c r="O61" s="21">
        <f t="shared" si="8"/>
        <v>0.5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22</v>
      </c>
      <c r="B62" s="12"/>
      <c r="C62" s="13">
        <v>15</v>
      </c>
      <c r="D62" s="12">
        <v>29</v>
      </c>
      <c r="E62" s="12">
        <v>4</v>
      </c>
      <c r="F62" s="12">
        <v>4</v>
      </c>
      <c r="G62" s="12">
        <v>29</v>
      </c>
      <c r="H62" s="14">
        <v>17.48</v>
      </c>
      <c r="I62" s="13">
        <f t="shared" si="5"/>
        <v>140</v>
      </c>
      <c r="J62" s="13">
        <f t="shared" si="7"/>
        <v>29</v>
      </c>
      <c r="K62" s="28" t="s">
        <v>19</v>
      </c>
      <c r="L62" s="15">
        <f t="shared" si="3"/>
        <v>29</v>
      </c>
      <c r="M62">
        <f t="shared" si="4"/>
        <v>0</v>
      </c>
      <c r="O62" s="21">
        <f t="shared" si="8"/>
        <v>0.20714285714285716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20</v>
      </c>
      <c r="B63" s="12"/>
      <c r="C63" s="13">
        <v>15</v>
      </c>
      <c r="D63" s="12">
        <v>86</v>
      </c>
      <c r="E63" s="12">
        <v>6</v>
      </c>
      <c r="F63" s="12">
        <v>10</v>
      </c>
      <c r="G63" s="12">
        <v>90</v>
      </c>
      <c r="H63" s="14">
        <v>17.52</v>
      </c>
      <c r="I63" s="13">
        <f t="shared" si="5"/>
        <v>140</v>
      </c>
      <c r="J63" s="13">
        <f t="shared" si="7"/>
        <v>90</v>
      </c>
      <c r="K63" s="28" t="s">
        <v>29</v>
      </c>
      <c r="L63" s="15">
        <f t="shared" si="3"/>
        <v>86</v>
      </c>
      <c r="M63">
        <f t="shared" si="4"/>
        <v>0</v>
      </c>
      <c r="O63" s="21">
        <f t="shared" si="8"/>
        <v>0.6428571428571429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12</v>
      </c>
      <c r="B64" s="12"/>
      <c r="C64" s="13" t="s">
        <v>36</v>
      </c>
      <c r="D64" s="12">
        <v>55</v>
      </c>
      <c r="E64" s="12">
        <v>9</v>
      </c>
      <c r="F64" s="12">
        <v>4</v>
      </c>
      <c r="G64" s="12">
        <v>50</v>
      </c>
      <c r="H64" s="14">
        <v>17.54</v>
      </c>
      <c r="I64" s="13">
        <f t="shared" si="5"/>
        <v>140</v>
      </c>
      <c r="J64" s="13">
        <f t="shared" si="7"/>
        <v>55</v>
      </c>
      <c r="K64" s="28" t="s">
        <v>22</v>
      </c>
      <c r="L64" s="15">
        <f t="shared" si="3"/>
        <v>55</v>
      </c>
      <c r="M64">
        <f t="shared" si="4"/>
        <v>0</v>
      </c>
      <c r="O64" s="21">
        <f t="shared" si="8"/>
        <v>0.39285714285714285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20</v>
      </c>
      <c r="B65" s="12"/>
      <c r="C65" s="13">
        <v>1</v>
      </c>
      <c r="D65" s="12">
        <v>46</v>
      </c>
      <c r="E65" s="12">
        <v>8</v>
      </c>
      <c r="F65" s="12">
        <v>4</v>
      </c>
      <c r="G65" s="12">
        <v>42</v>
      </c>
      <c r="H65" s="14">
        <v>17.56</v>
      </c>
      <c r="I65" s="13">
        <f t="shared" si="5"/>
        <v>140</v>
      </c>
      <c r="J65" s="13">
        <f t="shared" si="7"/>
        <v>46</v>
      </c>
      <c r="K65" s="28" t="s">
        <v>20</v>
      </c>
      <c r="L65" s="15">
        <f t="shared" si="3"/>
        <v>46</v>
      </c>
      <c r="M65">
        <f t="shared" si="4"/>
        <v>0</v>
      </c>
      <c r="O65" s="21">
        <f t="shared" si="8"/>
        <v>0.32857142857142857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22</v>
      </c>
      <c r="B66" s="12"/>
      <c r="C66" s="13" t="s">
        <v>26</v>
      </c>
      <c r="D66" s="12">
        <v>75</v>
      </c>
      <c r="E66" s="12">
        <v>7</v>
      </c>
      <c r="F66" s="12">
        <v>35</v>
      </c>
      <c r="G66" s="12">
        <v>103</v>
      </c>
      <c r="H66" s="14">
        <v>17.59</v>
      </c>
      <c r="I66" s="13">
        <f t="shared" si="5"/>
        <v>140</v>
      </c>
      <c r="J66" s="13">
        <f t="shared" si="7"/>
        <v>103</v>
      </c>
      <c r="K66" s="28" t="s">
        <v>30</v>
      </c>
      <c r="L66" s="15">
        <f t="shared" si="3"/>
        <v>75</v>
      </c>
      <c r="M66">
        <f t="shared" si="4"/>
        <v>0</v>
      </c>
      <c r="O66" s="21">
        <f t="shared" si="8"/>
        <v>0.7357142857142858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>
      <c r="A67" s="12">
        <v>22</v>
      </c>
      <c r="B67" s="12"/>
      <c r="C67" s="13">
        <v>1</v>
      </c>
      <c r="D67" s="12">
        <v>56</v>
      </c>
      <c r="E67" s="12">
        <v>8</v>
      </c>
      <c r="F67" s="12">
        <v>4</v>
      </c>
      <c r="G67" s="12">
        <v>52</v>
      </c>
      <c r="H67" s="14">
        <v>18</v>
      </c>
      <c r="I67" s="13">
        <f t="shared" si="5"/>
        <v>140</v>
      </c>
      <c r="J67" s="13">
        <f t="shared" si="7"/>
        <v>56</v>
      </c>
      <c r="K67" s="28" t="s">
        <v>23</v>
      </c>
      <c r="L67" s="15">
        <f t="shared" si="3"/>
        <v>56</v>
      </c>
      <c r="M67">
        <f t="shared" si="4"/>
        <v>0</v>
      </c>
      <c r="O67" s="21">
        <f t="shared" si="8"/>
        <v>0.4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12</v>
      </c>
      <c r="B68" s="12"/>
      <c r="C68" s="13">
        <v>1</v>
      </c>
      <c r="D68" s="12">
        <v>82</v>
      </c>
      <c r="E68" s="12">
        <v>8</v>
      </c>
      <c r="F68" s="12">
        <v>11</v>
      </c>
      <c r="G68" s="12">
        <v>85</v>
      </c>
      <c r="H68" s="14">
        <v>18.02</v>
      </c>
      <c r="I68" s="13">
        <f t="shared" si="5"/>
        <v>140</v>
      </c>
      <c r="J68" s="13">
        <f t="shared" si="7"/>
        <v>85</v>
      </c>
      <c r="K68" s="28" t="s">
        <v>22</v>
      </c>
      <c r="L68" s="15">
        <f t="shared" si="3"/>
        <v>82</v>
      </c>
      <c r="M68">
        <f t="shared" si="4"/>
        <v>0</v>
      </c>
      <c r="O68" s="21">
        <f t="shared" si="8"/>
        <v>0.6071428571428571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20</v>
      </c>
      <c r="B69" s="12"/>
      <c r="C69" s="13">
        <v>15</v>
      </c>
      <c r="D69" s="12">
        <v>46</v>
      </c>
      <c r="E69" s="12">
        <v>5</v>
      </c>
      <c r="F69" s="12">
        <v>3</v>
      </c>
      <c r="G69" s="12">
        <v>44</v>
      </c>
      <c r="H69" s="14">
        <v>18.03</v>
      </c>
      <c r="I69" s="13">
        <f t="shared" si="5"/>
        <v>140</v>
      </c>
      <c r="J69" s="13">
        <f t="shared" si="7"/>
        <v>46</v>
      </c>
      <c r="K69" s="28" t="s">
        <v>19</v>
      </c>
      <c r="L69" s="15">
        <f t="shared" si="3"/>
        <v>46</v>
      </c>
      <c r="M69">
        <f t="shared" si="4"/>
        <v>0</v>
      </c>
      <c r="O69" s="21">
        <f t="shared" si="8"/>
        <v>0.32857142857142857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11" ht="14.25">
      <c r="A70" s="12"/>
      <c r="B70" s="12"/>
      <c r="C70" s="13"/>
      <c r="D70" s="12"/>
      <c r="E70" s="12"/>
      <c r="F70" s="12"/>
      <c r="G70" s="12"/>
      <c r="H70" s="14"/>
      <c r="I70" s="13"/>
      <c r="J70" s="13"/>
      <c r="K70" s="28"/>
    </row>
    <row r="71" spans="1:45" ht="14.25">
      <c r="A71" s="12" t="s">
        <v>17</v>
      </c>
      <c r="B71" s="12"/>
      <c r="C71" s="13"/>
      <c r="D71" s="12">
        <f>SUM(D9:D69)</f>
        <v>4098</v>
      </c>
      <c r="E71" s="12">
        <f>SUM(E9:E69)</f>
        <v>496</v>
      </c>
      <c r="F71" s="12">
        <f>SUM(F9:F69)</f>
        <v>782</v>
      </c>
      <c r="G71" s="12">
        <f>SUM(G9:G69)</f>
        <v>4384</v>
      </c>
      <c r="H71" s="14"/>
      <c r="I71" s="12">
        <f>SUM(I9:I69)</f>
        <v>8540</v>
      </c>
      <c r="J71" s="12">
        <f>SUM(J9:J69)</f>
        <v>4464</v>
      </c>
      <c r="K71" s="28"/>
      <c r="L71" s="24">
        <f>D71-E71+F71</f>
        <v>4384</v>
      </c>
      <c r="M71">
        <f>IF(L71-G71=0,0,"chyba")</f>
        <v>0</v>
      </c>
      <c r="O71" s="21">
        <f>J71/I71</f>
        <v>0.5227166276346604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</sheetData>
  <conditionalFormatting sqref="AJ71:AS71 AJ9:AS69">
    <cfRule type="expression" priority="1" dxfId="0" stopIfTrue="1">
      <formula>($J9/$I9)&gt;AJ$8</formula>
    </cfRule>
  </conditionalFormatting>
  <conditionalFormatting sqref="P71:AI71 P9:AI69">
    <cfRule type="expression" priority="2" dxfId="1" stopIfTrue="1">
      <formula>($J9/$I9)&gt;=P$8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2" width="8.09765625" style="0" customWidth="1"/>
    <col min="13" max="14" width="6" style="0" customWidth="1"/>
    <col min="15" max="15" width="1.69921875" style="0" customWidth="1"/>
    <col min="16" max="16" width="5.09765625" style="16" bestFit="1" customWidth="1"/>
    <col min="17" max="46" width="1.69921875" style="0" customWidth="1"/>
  </cols>
  <sheetData>
    <row r="1" spans="1:9" ht="18">
      <c r="A1" s="8" t="s">
        <v>0</v>
      </c>
      <c r="C1" s="3" t="s">
        <v>32</v>
      </c>
      <c r="H1" s="4" t="s">
        <v>1</v>
      </c>
      <c r="I1" t="s">
        <v>24</v>
      </c>
    </row>
    <row r="2" spans="1:9" ht="14.25">
      <c r="A2" s="5" t="s">
        <v>2</v>
      </c>
      <c r="C2" t="s">
        <v>33</v>
      </c>
      <c r="H2" s="4" t="s">
        <v>4</v>
      </c>
      <c r="I2" s="17" t="s">
        <v>31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27</v>
      </c>
    </row>
    <row r="6" ht="15">
      <c r="A6" s="1" t="s">
        <v>35</v>
      </c>
    </row>
    <row r="7" ht="15" thickBot="1"/>
    <row r="8" spans="1:46" s="7" customFormat="1" ht="30.75" thickBot="1">
      <c r="A8" s="9" t="s">
        <v>8</v>
      </c>
      <c r="B8" s="10" t="s">
        <v>25</v>
      </c>
      <c r="C8" s="10" t="s">
        <v>9</v>
      </c>
      <c r="D8" s="10" t="s">
        <v>10</v>
      </c>
      <c r="E8" s="10" t="s">
        <v>3</v>
      </c>
      <c r="F8" s="10" t="s">
        <v>11</v>
      </c>
      <c r="G8" s="10" t="s">
        <v>12</v>
      </c>
      <c r="H8" s="11" t="s">
        <v>13</v>
      </c>
      <c r="I8" s="10" t="s">
        <v>14</v>
      </c>
      <c r="J8" s="26" t="s">
        <v>15</v>
      </c>
      <c r="K8" s="29" t="s">
        <v>38</v>
      </c>
      <c r="L8" s="27" t="s">
        <v>18</v>
      </c>
      <c r="M8" s="6" t="s">
        <v>16</v>
      </c>
      <c r="N8" s="6" t="s">
        <v>16</v>
      </c>
      <c r="O8" s="18"/>
      <c r="P8" s="19">
        <v>0.05</v>
      </c>
      <c r="Q8" s="20">
        <v>0.05</v>
      </c>
      <c r="R8" s="20">
        <f aca="true" t="shared" si="0" ref="R8:AT8">Q8+$P8</f>
        <v>0.1</v>
      </c>
      <c r="S8" s="20">
        <f t="shared" si="0"/>
        <v>0.15000000000000002</v>
      </c>
      <c r="T8" s="20">
        <f t="shared" si="0"/>
        <v>0.2</v>
      </c>
      <c r="U8" s="20">
        <f t="shared" si="0"/>
        <v>0.25</v>
      </c>
      <c r="V8" s="20">
        <f t="shared" si="0"/>
        <v>0.3</v>
      </c>
      <c r="W8" s="20">
        <f t="shared" si="0"/>
        <v>0.35</v>
      </c>
      <c r="X8" s="20">
        <f t="shared" si="0"/>
        <v>0.39999999999999997</v>
      </c>
      <c r="Y8" s="20">
        <f t="shared" si="0"/>
        <v>0.44999999999999996</v>
      </c>
      <c r="Z8" s="20">
        <f t="shared" si="0"/>
        <v>0.49999999999999994</v>
      </c>
      <c r="AA8" s="20">
        <f t="shared" si="0"/>
        <v>0.5499999999999999</v>
      </c>
      <c r="AB8" s="20">
        <f t="shared" si="0"/>
        <v>0.6</v>
      </c>
      <c r="AC8" s="20">
        <f t="shared" si="0"/>
        <v>0.65</v>
      </c>
      <c r="AD8" s="20">
        <f t="shared" si="0"/>
        <v>0.7000000000000001</v>
      </c>
      <c r="AE8" s="20">
        <f t="shared" si="0"/>
        <v>0.7500000000000001</v>
      </c>
      <c r="AF8" s="20">
        <f t="shared" si="0"/>
        <v>0.8000000000000002</v>
      </c>
      <c r="AG8" s="20">
        <f t="shared" si="0"/>
        <v>0.8500000000000002</v>
      </c>
      <c r="AH8" s="20">
        <f t="shared" si="0"/>
        <v>0.9000000000000002</v>
      </c>
      <c r="AI8" s="20">
        <f t="shared" si="0"/>
        <v>0.9500000000000003</v>
      </c>
      <c r="AJ8" s="20">
        <f t="shared" si="0"/>
        <v>1.0000000000000002</v>
      </c>
      <c r="AK8" s="20">
        <f t="shared" si="0"/>
        <v>1.0500000000000003</v>
      </c>
      <c r="AL8" s="20">
        <f t="shared" si="0"/>
        <v>1.1000000000000003</v>
      </c>
      <c r="AM8" s="20">
        <f t="shared" si="0"/>
        <v>1.1500000000000004</v>
      </c>
      <c r="AN8" s="20">
        <f t="shared" si="0"/>
        <v>1.2000000000000004</v>
      </c>
      <c r="AO8" s="20">
        <f t="shared" si="0"/>
        <v>1.2500000000000004</v>
      </c>
      <c r="AP8" s="20">
        <f t="shared" si="0"/>
        <v>1.3000000000000005</v>
      </c>
      <c r="AQ8" s="20">
        <f t="shared" si="0"/>
        <v>1.3500000000000005</v>
      </c>
      <c r="AR8" s="20">
        <f t="shared" si="0"/>
        <v>1.4000000000000006</v>
      </c>
      <c r="AS8" s="20">
        <f t="shared" si="0"/>
        <v>1.4500000000000006</v>
      </c>
      <c r="AT8" s="20">
        <f t="shared" si="0"/>
        <v>1.5000000000000007</v>
      </c>
    </row>
    <row r="9" spans="1:46" ht="14.25">
      <c r="A9" s="12">
        <v>12</v>
      </c>
      <c r="B9" s="12"/>
      <c r="C9" s="13" t="s">
        <v>36</v>
      </c>
      <c r="D9" s="12">
        <v>77</v>
      </c>
      <c r="E9" s="12">
        <v>7</v>
      </c>
      <c r="F9" s="12">
        <v>5</v>
      </c>
      <c r="G9" s="12">
        <v>75</v>
      </c>
      <c r="H9" s="14">
        <v>16.03</v>
      </c>
      <c r="I9" s="25">
        <f aca="true" t="shared" si="1" ref="I9:I16">IF(C9=1,140,IF(C9=2,140,IF(C9="W",140,IF(C9="K",140,IF(C9=15,140,140)))))</f>
        <v>140</v>
      </c>
      <c r="J9" s="13">
        <f aca="true" t="shared" si="2" ref="J9:J16">MAX(D9,G9)</f>
        <v>77</v>
      </c>
      <c r="K9" s="30"/>
      <c r="L9" s="28" t="s">
        <v>23</v>
      </c>
      <c r="M9" s="15">
        <f aca="true" t="shared" si="3" ref="M9:M16">G9-F9+E9</f>
        <v>77</v>
      </c>
      <c r="N9">
        <f aca="true" t="shared" si="4" ref="N9:N16">IF(M9-D9=0,0,"chyba")</f>
        <v>0</v>
      </c>
      <c r="P9" s="21">
        <f aca="true" t="shared" si="5" ref="P9:P16">J9/I9</f>
        <v>0.55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4.25">
      <c r="A10" s="12">
        <v>12</v>
      </c>
      <c r="B10" s="12"/>
      <c r="C10" s="13">
        <v>15</v>
      </c>
      <c r="D10" s="12">
        <v>97</v>
      </c>
      <c r="E10" s="12">
        <v>18</v>
      </c>
      <c r="F10" s="12">
        <v>16</v>
      </c>
      <c r="G10" s="12">
        <v>95</v>
      </c>
      <c r="H10" s="14">
        <v>16.1</v>
      </c>
      <c r="I10" s="13">
        <f t="shared" si="1"/>
        <v>140</v>
      </c>
      <c r="J10" s="13">
        <f t="shared" si="2"/>
        <v>97</v>
      </c>
      <c r="K10" s="30"/>
      <c r="L10" s="28" t="s">
        <v>22</v>
      </c>
      <c r="M10" s="15">
        <f t="shared" si="3"/>
        <v>97</v>
      </c>
      <c r="N10">
        <f t="shared" si="4"/>
        <v>0</v>
      </c>
      <c r="P10" s="21">
        <f t="shared" si="5"/>
        <v>0.6928571428571428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4.25">
      <c r="A11" s="12">
        <v>12</v>
      </c>
      <c r="B11" s="12"/>
      <c r="C11" s="13" t="s">
        <v>36</v>
      </c>
      <c r="D11" s="12">
        <v>99</v>
      </c>
      <c r="E11" s="12">
        <v>7</v>
      </c>
      <c r="F11" s="12">
        <v>18</v>
      </c>
      <c r="G11" s="12">
        <v>110</v>
      </c>
      <c r="H11" s="14">
        <v>16.2</v>
      </c>
      <c r="I11" s="13">
        <f t="shared" si="1"/>
        <v>140</v>
      </c>
      <c r="J11" s="13">
        <f t="shared" si="2"/>
        <v>110</v>
      </c>
      <c r="K11" s="30"/>
      <c r="L11" s="28" t="s">
        <v>29</v>
      </c>
      <c r="M11" s="15">
        <f t="shared" si="3"/>
        <v>99</v>
      </c>
      <c r="N11">
        <f t="shared" si="4"/>
        <v>0</v>
      </c>
      <c r="P11" s="21">
        <f t="shared" si="5"/>
        <v>0.7857142857142857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4.25">
      <c r="A12" s="12">
        <v>12</v>
      </c>
      <c r="B12" s="12"/>
      <c r="C12" s="13">
        <v>1</v>
      </c>
      <c r="D12" s="12">
        <v>70</v>
      </c>
      <c r="E12" s="12">
        <v>5</v>
      </c>
      <c r="F12" s="12">
        <v>5</v>
      </c>
      <c r="G12" s="12">
        <v>70</v>
      </c>
      <c r="H12" s="14">
        <v>16.23</v>
      </c>
      <c r="I12" s="13">
        <f t="shared" si="1"/>
        <v>140</v>
      </c>
      <c r="J12" s="13">
        <f t="shared" si="2"/>
        <v>70</v>
      </c>
      <c r="K12" s="30"/>
      <c r="L12" s="28" t="s">
        <v>19</v>
      </c>
      <c r="M12" s="15">
        <f t="shared" si="3"/>
        <v>70</v>
      </c>
      <c r="N12">
        <f t="shared" si="4"/>
        <v>0</v>
      </c>
      <c r="P12" s="21">
        <f t="shared" si="5"/>
        <v>0.5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4.25">
      <c r="A13" s="12">
        <v>12</v>
      </c>
      <c r="B13" s="12"/>
      <c r="C13" s="13" t="s">
        <v>36</v>
      </c>
      <c r="D13" s="12">
        <v>90</v>
      </c>
      <c r="E13" s="12">
        <v>5</v>
      </c>
      <c r="F13" s="12">
        <v>25</v>
      </c>
      <c r="G13" s="12">
        <v>110</v>
      </c>
      <c r="H13" s="14">
        <v>16.38</v>
      </c>
      <c r="I13" s="13">
        <f t="shared" si="1"/>
        <v>140</v>
      </c>
      <c r="J13" s="13">
        <f t="shared" si="2"/>
        <v>110</v>
      </c>
      <c r="K13" s="30">
        <f>SUM(J9:J16)*7.5/8</f>
        <v>660</v>
      </c>
      <c r="L13" s="28" t="s">
        <v>30</v>
      </c>
      <c r="M13" s="15">
        <f t="shared" si="3"/>
        <v>90</v>
      </c>
      <c r="N13">
        <f t="shared" si="4"/>
        <v>0</v>
      </c>
      <c r="P13" s="21">
        <f t="shared" si="5"/>
        <v>0.7857142857142857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4.25">
      <c r="A14" s="12">
        <v>12</v>
      </c>
      <c r="B14" s="12"/>
      <c r="C14" s="13">
        <v>15</v>
      </c>
      <c r="D14" s="12">
        <v>87</v>
      </c>
      <c r="E14" s="12">
        <v>6</v>
      </c>
      <c r="F14" s="12">
        <v>14</v>
      </c>
      <c r="G14" s="12">
        <v>95</v>
      </c>
      <c r="H14" s="14">
        <v>16.45</v>
      </c>
      <c r="I14" s="13">
        <f t="shared" si="1"/>
        <v>140</v>
      </c>
      <c r="J14" s="13">
        <f t="shared" si="2"/>
        <v>95</v>
      </c>
      <c r="K14" s="30">
        <f aca="true" t="shared" si="6" ref="K14:K40">SUM(J10:J17)*7.5/8</f>
        <v>661.875</v>
      </c>
      <c r="L14" s="28" t="s">
        <v>28</v>
      </c>
      <c r="M14" s="15">
        <f t="shared" si="3"/>
        <v>87</v>
      </c>
      <c r="N14">
        <f t="shared" si="4"/>
        <v>0</v>
      </c>
      <c r="P14" s="21">
        <f t="shared" si="5"/>
        <v>0.6785714285714286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4.25">
      <c r="A15" s="12">
        <v>12</v>
      </c>
      <c r="B15" s="12"/>
      <c r="C15" s="13">
        <v>1</v>
      </c>
      <c r="D15" s="12">
        <v>69</v>
      </c>
      <c r="E15" s="12">
        <v>10</v>
      </c>
      <c r="F15" s="12">
        <v>7</v>
      </c>
      <c r="G15" s="12">
        <v>66</v>
      </c>
      <c r="H15" s="14">
        <v>16.49</v>
      </c>
      <c r="I15" s="13">
        <f t="shared" si="1"/>
        <v>140</v>
      </c>
      <c r="J15" s="13">
        <f t="shared" si="2"/>
        <v>69</v>
      </c>
      <c r="K15" s="30">
        <f t="shared" si="6"/>
        <v>648.75</v>
      </c>
      <c r="L15" s="28" t="s">
        <v>21</v>
      </c>
      <c r="M15" s="15">
        <f t="shared" si="3"/>
        <v>69</v>
      </c>
      <c r="N15">
        <f t="shared" si="4"/>
        <v>0</v>
      </c>
      <c r="P15" s="21">
        <f t="shared" si="5"/>
        <v>0.4928571428571429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4.25">
      <c r="A16" s="12">
        <v>12</v>
      </c>
      <c r="B16" s="12"/>
      <c r="C16" s="13" t="s">
        <v>36</v>
      </c>
      <c r="D16" s="12">
        <v>61</v>
      </c>
      <c r="E16" s="12">
        <v>3</v>
      </c>
      <c r="F16" s="12">
        <v>18</v>
      </c>
      <c r="G16" s="12">
        <v>76</v>
      </c>
      <c r="H16" s="14">
        <v>17.01</v>
      </c>
      <c r="I16" s="13">
        <f t="shared" si="1"/>
        <v>140</v>
      </c>
      <c r="J16" s="13">
        <f t="shared" si="2"/>
        <v>76</v>
      </c>
      <c r="K16" s="30">
        <f t="shared" si="6"/>
        <v>648.75</v>
      </c>
      <c r="L16" s="28" t="s">
        <v>28</v>
      </c>
      <c r="M16" s="15">
        <f t="shared" si="3"/>
        <v>61</v>
      </c>
      <c r="N16">
        <f t="shared" si="4"/>
        <v>0</v>
      </c>
      <c r="P16" s="21">
        <f t="shared" si="5"/>
        <v>0.5428571428571428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4.25">
      <c r="A17" s="12">
        <v>12</v>
      </c>
      <c r="B17" s="12"/>
      <c r="C17" s="13">
        <v>1</v>
      </c>
      <c r="D17" s="12">
        <v>75</v>
      </c>
      <c r="E17" s="12">
        <v>5</v>
      </c>
      <c r="F17" s="12">
        <v>9</v>
      </c>
      <c r="G17" s="12">
        <v>79</v>
      </c>
      <c r="H17" s="14">
        <v>17.08</v>
      </c>
      <c r="I17" s="13">
        <f aca="true" t="shared" si="7" ref="I17:I24">IF(C17=1,140,IF(C17=2,140,IF(C17="W",140,IF(C17="K",140,IF(C17=15,140,140)))))</f>
        <v>140</v>
      </c>
      <c r="J17" s="13">
        <f aca="true" t="shared" si="8" ref="J17:J24">MAX(D17,G17)</f>
        <v>79</v>
      </c>
      <c r="K17" s="30">
        <f t="shared" si="6"/>
        <v>627.1875</v>
      </c>
      <c r="L17" s="28" t="s">
        <v>29</v>
      </c>
      <c r="M17" s="15">
        <f aca="true" t="shared" si="9" ref="M17:M24">G17-F17+E17</f>
        <v>75</v>
      </c>
      <c r="N17">
        <f aca="true" t="shared" si="10" ref="N17:N24">IF(M17-D17=0,0,"chyba")</f>
        <v>0</v>
      </c>
      <c r="P17" s="21">
        <f aca="true" t="shared" si="11" ref="P17:P24">J17/I17</f>
        <v>0.5642857142857143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4.25">
      <c r="A18" s="12">
        <v>12</v>
      </c>
      <c r="B18" s="12"/>
      <c r="C18" s="13">
        <v>15</v>
      </c>
      <c r="D18" s="12">
        <v>82</v>
      </c>
      <c r="E18" s="12">
        <v>9</v>
      </c>
      <c r="F18" s="12">
        <v>10</v>
      </c>
      <c r="G18" s="12">
        <v>83</v>
      </c>
      <c r="H18" s="14">
        <v>17.14</v>
      </c>
      <c r="I18" s="13">
        <f t="shared" si="7"/>
        <v>140</v>
      </c>
      <c r="J18" s="13">
        <f t="shared" si="8"/>
        <v>83</v>
      </c>
      <c r="K18" s="30">
        <f t="shared" si="6"/>
        <v>627.1875</v>
      </c>
      <c r="L18" s="28" t="s">
        <v>22</v>
      </c>
      <c r="M18" s="15">
        <f t="shared" si="9"/>
        <v>82</v>
      </c>
      <c r="N18">
        <f t="shared" si="10"/>
        <v>0</v>
      </c>
      <c r="P18" s="21">
        <f t="shared" si="11"/>
        <v>0.5928571428571429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4.25">
      <c r="A19" s="12">
        <v>12</v>
      </c>
      <c r="B19" s="12"/>
      <c r="C19" s="13" t="s">
        <v>36</v>
      </c>
      <c r="D19" s="12">
        <v>85</v>
      </c>
      <c r="E19" s="12">
        <v>7</v>
      </c>
      <c r="F19" s="12">
        <v>32</v>
      </c>
      <c r="G19" s="12">
        <v>110</v>
      </c>
      <c r="H19" s="14">
        <v>17.24</v>
      </c>
      <c r="I19" s="13">
        <f t="shared" si="7"/>
        <v>140</v>
      </c>
      <c r="J19" s="13">
        <f t="shared" si="8"/>
        <v>110</v>
      </c>
      <c r="K19" s="30">
        <f t="shared" si="6"/>
        <v>603.75</v>
      </c>
      <c r="L19" s="28" t="s">
        <v>29</v>
      </c>
      <c r="M19" s="15">
        <f t="shared" si="9"/>
        <v>85</v>
      </c>
      <c r="N19">
        <f t="shared" si="10"/>
        <v>0</v>
      </c>
      <c r="P19" s="21">
        <f t="shared" si="11"/>
        <v>0.7857142857142857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4.25">
      <c r="A20" s="12">
        <v>12</v>
      </c>
      <c r="B20" s="12"/>
      <c r="C20" s="13">
        <v>2</v>
      </c>
      <c r="D20" s="12">
        <v>42</v>
      </c>
      <c r="E20" s="12">
        <v>4</v>
      </c>
      <c r="F20" s="12">
        <v>9</v>
      </c>
      <c r="G20" s="12">
        <v>47</v>
      </c>
      <c r="H20" s="14">
        <v>17.28</v>
      </c>
      <c r="I20" s="13">
        <f t="shared" si="7"/>
        <v>140</v>
      </c>
      <c r="J20" s="13">
        <f t="shared" si="8"/>
        <v>47</v>
      </c>
      <c r="K20" s="30">
        <f t="shared" si="6"/>
        <v>590.625</v>
      </c>
      <c r="L20" s="28" t="s">
        <v>20</v>
      </c>
      <c r="M20" s="15">
        <f t="shared" si="9"/>
        <v>42</v>
      </c>
      <c r="N20">
        <f t="shared" si="10"/>
        <v>0</v>
      </c>
      <c r="P20" s="21">
        <f t="shared" si="11"/>
        <v>0.3357142857142857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14.25">
      <c r="A21" s="12">
        <v>12</v>
      </c>
      <c r="B21" s="12"/>
      <c r="C21" s="13" t="s">
        <v>36</v>
      </c>
      <c r="D21" s="12">
        <v>96</v>
      </c>
      <c r="E21" s="12">
        <v>16</v>
      </c>
      <c r="F21" s="12">
        <v>30</v>
      </c>
      <c r="G21" s="12">
        <v>110</v>
      </c>
      <c r="H21" s="14">
        <v>17.42</v>
      </c>
      <c r="I21" s="13">
        <f t="shared" si="7"/>
        <v>140</v>
      </c>
      <c r="J21" s="13">
        <f t="shared" si="8"/>
        <v>110</v>
      </c>
      <c r="K21" s="30">
        <f t="shared" si="6"/>
        <v>599.0625</v>
      </c>
      <c r="L21" s="28" t="s">
        <v>30</v>
      </c>
      <c r="M21" s="15">
        <f t="shared" si="9"/>
        <v>96</v>
      </c>
      <c r="N21">
        <f t="shared" si="10"/>
        <v>0</v>
      </c>
      <c r="P21" s="21">
        <f t="shared" si="11"/>
        <v>0.7857142857142857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4.25">
      <c r="A22" s="12">
        <v>12</v>
      </c>
      <c r="B22" s="12"/>
      <c r="C22" s="13">
        <v>2</v>
      </c>
      <c r="D22" s="12">
        <v>56</v>
      </c>
      <c r="E22" s="12">
        <v>1</v>
      </c>
      <c r="F22" s="12">
        <v>15</v>
      </c>
      <c r="G22" s="12">
        <v>70</v>
      </c>
      <c r="H22" s="14">
        <v>17.46</v>
      </c>
      <c r="I22" s="13">
        <f t="shared" si="7"/>
        <v>140</v>
      </c>
      <c r="J22" s="13">
        <f t="shared" si="8"/>
        <v>70</v>
      </c>
      <c r="K22" s="30"/>
      <c r="L22" s="28" t="s">
        <v>22</v>
      </c>
      <c r="M22" s="15">
        <f t="shared" si="9"/>
        <v>56</v>
      </c>
      <c r="N22">
        <f t="shared" si="10"/>
        <v>0</v>
      </c>
      <c r="P22" s="21">
        <f t="shared" si="11"/>
        <v>0.5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4.25">
      <c r="A23" s="12">
        <v>12</v>
      </c>
      <c r="B23" s="12"/>
      <c r="C23" s="13" t="s">
        <v>36</v>
      </c>
      <c r="D23" s="12">
        <v>55</v>
      </c>
      <c r="E23" s="12">
        <v>9</v>
      </c>
      <c r="F23" s="12">
        <v>4</v>
      </c>
      <c r="G23" s="12">
        <v>50</v>
      </c>
      <c r="H23" s="14">
        <v>17.54</v>
      </c>
      <c r="I23" s="13">
        <f t="shared" si="7"/>
        <v>140</v>
      </c>
      <c r="J23" s="13">
        <f t="shared" si="8"/>
        <v>55</v>
      </c>
      <c r="K23" s="30"/>
      <c r="L23" s="28" t="s">
        <v>22</v>
      </c>
      <c r="M23" s="15">
        <f t="shared" si="9"/>
        <v>55</v>
      </c>
      <c r="N23">
        <f t="shared" si="10"/>
        <v>0</v>
      </c>
      <c r="P23" s="21">
        <f t="shared" si="11"/>
        <v>0.39285714285714285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4.25">
      <c r="A24" s="12">
        <v>12</v>
      </c>
      <c r="B24" s="12"/>
      <c r="C24" s="13">
        <v>1</v>
      </c>
      <c r="D24" s="12">
        <v>82</v>
      </c>
      <c r="E24" s="12">
        <v>8</v>
      </c>
      <c r="F24" s="12">
        <v>11</v>
      </c>
      <c r="G24" s="12">
        <v>85</v>
      </c>
      <c r="H24" s="14">
        <v>18.02</v>
      </c>
      <c r="I24" s="13">
        <f t="shared" si="7"/>
        <v>140</v>
      </c>
      <c r="J24" s="13">
        <f t="shared" si="8"/>
        <v>85</v>
      </c>
      <c r="K24" s="30"/>
      <c r="L24" s="28" t="s">
        <v>22</v>
      </c>
      <c r="M24" s="15">
        <f t="shared" si="9"/>
        <v>82</v>
      </c>
      <c r="N24">
        <f t="shared" si="10"/>
        <v>0</v>
      </c>
      <c r="P24" s="21">
        <f t="shared" si="11"/>
        <v>0.6071428571428571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12" ht="14.25">
      <c r="A25" s="12"/>
      <c r="B25" s="12"/>
      <c r="C25" s="13"/>
      <c r="D25" s="12"/>
      <c r="E25" s="12"/>
      <c r="F25" s="12"/>
      <c r="G25" s="12"/>
      <c r="H25" s="14"/>
      <c r="I25" s="13"/>
      <c r="J25" s="13"/>
      <c r="K25" s="13"/>
      <c r="L25" s="28"/>
    </row>
    <row r="26" spans="1:46" ht="14.25">
      <c r="A26" s="12" t="s">
        <v>17</v>
      </c>
      <c r="B26" s="12"/>
      <c r="C26" s="13"/>
      <c r="D26" s="12">
        <f>SUM(D9:D24)</f>
        <v>1223</v>
      </c>
      <c r="E26" s="12">
        <f>SUM(E9:E24)</f>
        <v>120</v>
      </c>
      <c r="F26" s="12">
        <f>SUM(F9:F24)</f>
        <v>228</v>
      </c>
      <c r="G26" s="12">
        <f>SUM(G9:G24)</f>
        <v>1331</v>
      </c>
      <c r="H26" s="14"/>
      <c r="I26" s="12">
        <f>SUM(I9:I24)</f>
        <v>2240</v>
      </c>
      <c r="J26" s="12">
        <f>SUM(J9:J24)</f>
        <v>1343</v>
      </c>
      <c r="K26" s="13"/>
      <c r="L26" s="28"/>
      <c r="M26" s="24">
        <f>D26-E26+F26</f>
        <v>1331</v>
      </c>
      <c r="N26">
        <f>IF(M26-G26=0,0,"chyba")</f>
        <v>0</v>
      </c>
      <c r="P26" s="21">
        <f>J26/I26</f>
        <v>0.5995535714285715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ht="14.25">
      <c r="K27" s="31"/>
    </row>
    <row r="28" spans="1:46" ht="14.25">
      <c r="A28" s="12">
        <v>20</v>
      </c>
      <c r="B28" s="12"/>
      <c r="C28" s="13">
        <v>15</v>
      </c>
      <c r="D28" s="12">
        <v>60</v>
      </c>
      <c r="E28" s="12">
        <v>4</v>
      </c>
      <c r="F28" s="12">
        <v>7</v>
      </c>
      <c r="G28" s="12">
        <v>63</v>
      </c>
      <c r="H28" s="14">
        <v>16.05</v>
      </c>
      <c r="I28" s="13">
        <f aca="true" t="shared" si="12" ref="I28:I43">IF(C28=1,140,IF(C28=2,140,IF(C28="W",140,IF(C28="K",140,IF(C28=15,140,140)))))</f>
        <v>140</v>
      </c>
      <c r="J28" s="13">
        <f aca="true" t="shared" si="13" ref="J28:J43">MAX(D28,G28)</f>
        <v>63</v>
      </c>
      <c r="K28" s="30"/>
      <c r="L28" s="28" t="s">
        <v>21</v>
      </c>
      <c r="M28" s="15">
        <f aca="true" t="shared" si="14" ref="M28:M43">G28-F28+E28</f>
        <v>60</v>
      </c>
      <c r="N28">
        <f aca="true" t="shared" si="15" ref="N28:N43">IF(M28-D28=0,0,"chyba")</f>
        <v>0</v>
      </c>
      <c r="P28" s="21">
        <f aca="true" t="shared" si="16" ref="P28:P43">J28/I28</f>
        <v>0.45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4.25">
      <c r="A29" s="12">
        <v>20</v>
      </c>
      <c r="B29" s="12"/>
      <c r="C29" s="13">
        <v>1</v>
      </c>
      <c r="D29" s="12">
        <v>73</v>
      </c>
      <c r="E29" s="12">
        <v>0</v>
      </c>
      <c r="F29" s="12">
        <v>12</v>
      </c>
      <c r="G29" s="12">
        <v>85</v>
      </c>
      <c r="H29" s="14">
        <v>16.12</v>
      </c>
      <c r="I29" s="13">
        <f t="shared" si="12"/>
        <v>140</v>
      </c>
      <c r="J29" s="13">
        <f t="shared" si="13"/>
        <v>85</v>
      </c>
      <c r="K29" s="30"/>
      <c r="L29" s="28" t="s">
        <v>20</v>
      </c>
      <c r="M29" s="15">
        <f t="shared" si="14"/>
        <v>73</v>
      </c>
      <c r="N29">
        <f t="shared" si="15"/>
        <v>0</v>
      </c>
      <c r="P29" s="21">
        <f t="shared" si="16"/>
        <v>0.6071428571428571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4.25">
      <c r="A30" s="12">
        <v>20</v>
      </c>
      <c r="B30" s="12"/>
      <c r="C30" s="13">
        <v>15</v>
      </c>
      <c r="D30" s="12">
        <v>43</v>
      </c>
      <c r="E30" s="12">
        <v>10</v>
      </c>
      <c r="F30" s="12">
        <v>12</v>
      </c>
      <c r="G30" s="12">
        <v>45</v>
      </c>
      <c r="H30" s="14">
        <v>16.22</v>
      </c>
      <c r="I30" s="13">
        <f t="shared" si="12"/>
        <v>140</v>
      </c>
      <c r="J30" s="13">
        <f t="shared" si="13"/>
        <v>45</v>
      </c>
      <c r="K30" s="30"/>
      <c r="L30" s="28" t="s">
        <v>22</v>
      </c>
      <c r="M30" s="15">
        <f t="shared" si="14"/>
        <v>43</v>
      </c>
      <c r="N30">
        <f t="shared" si="15"/>
        <v>0</v>
      </c>
      <c r="P30" s="21">
        <f t="shared" si="16"/>
        <v>0.32142857142857145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ht="14.25">
      <c r="A31" s="12">
        <v>20</v>
      </c>
      <c r="B31" s="12"/>
      <c r="C31" s="13">
        <v>15</v>
      </c>
      <c r="D31" s="12">
        <v>95</v>
      </c>
      <c r="E31" s="12">
        <v>7</v>
      </c>
      <c r="F31" s="12">
        <v>15</v>
      </c>
      <c r="G31" s="12">
        <v>103</v>
      </c>
      <c r="H31" s="14">
        <v>16.27</v>
      </c>
      <c r="I31" s="13">
        <f t="shared" si="12"/>
        <v>140</v>
      </c>
      <c r="J31" s="13">
        <f t="shared" si="13"/>
        <v>103</v>
      </c>
      <c r="K31" s="30"/>
      <c r="L31" s="28" t="s">
        <v>19</v>
      </c>
      <c r="M31" s="15">
        <f t="shared" si="14"/>
        <v>95</v>
      </c>
      <c r="N31">
        <f t="shared" si="15"/>
        <v>0</v>
      </c>
      <c r="P31" s="21">
        <f t="shared" si="16"/>
        <v>0.7357142857142858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4.25">
      <c r="A32" s="12">
        <v>20</v>
      </c>
      <c r="B32" s="12"/>
      <c r="C32" s="13">
        <v>1</v>
      </c>
      <c r="D32" s="12">
        <v>64</v>
      </c>
      <c r="E32" s="12">
        <v>12</v>
      </c>
      <c r="F32" s="12">
        <v>8</v>
      </c>
      <c r="G32" s="12">
        <v>60</v>
      </c>
      <c r="H32" s="14">
        <v>16.39</v>
      </c>
      <c r="I32" s="13">
        <f t="shared" si="12"/>
        <v>140</v>
      </c>
      <c r="J32" s="13">
        <f t="shared" si="13"/>
        <v>64</v>
      </c>
      <c r="K32" s="30">
        <f t="shared" si="6"/>
        <v>515.625</v>
      </c>
      <c r="L32" s="28" t="s">
        <v>23</v>
      </c>
      <c r="M32" s="15">
        <f t="shared" si="14"/>
        <v>64</v>
      </c>
      <c r="N32">
        <f t="shared" si="15"/>
        <v>0</v>
      </c>
      <c r="P32" s="21">
        <f t="shared" si="16"/>
        <v>0.45714285714285713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4.25">
      <c r="A33" s="12">
        <v>20</v>
      </c>
      <c r="B33" s="12"/>
      <c r="C33" s="13">
        <v>15</v>
      </c>
      <c r="D33" s="12">
        <v>51</v>
      </c>
      <c r="E33" s="12">
        <v>3</v>
      </c>
      <c r="F33" s="12">
        <v>2</v>
      </c>
      <c r="G33" s="12">
        <v>50</v>
      </c>
      <c r="H33" s="14">
        <v>16.46</v>
      </c>
      <c r="I33" s="13">
        <f t="shared" si="12"/>
        <v>140</v>
      </c>
      <c r="J33" s="13">
        <f t="shared" si="13"/>
        <v>51</v>
      </c>
      <c r="K33" s="30">
        <f t="shared" si="6"/>
        <v>520.3125</v>
      </c>
      <c r="L33" s="28" t="s">
        <v>22</v>
      </c>
      <c r="M33" s="15">
        <f t="shared" si="14"/>
        <v>51</v>
      </c>
      <c r="N33">
        <f t="shared" si="15"/>
        <v>0</v>
      </c>
      <c r="P33" s="21">
        <f t="shared" si="16"/>
        <v>0.36428571428571427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4.25">
      <c r="A34" s="12">
        <v>20</v>
      </c>
      <c r="B34" s="12"/>
      <c r="C34" s="13">
        <v>15</v>
      </c>
      <c r="D34" s="12">
        <v>41</v>
      </c>
      <c r="E34" s="12">
        <v>4</v>
      </c>
      <c r="F34" s="12">
        <v>10</v>
      </c>
      <c r="G34" s="12">
        <v>47</v>
      </c>
      <c r="H34" s="14">
        <v>16.53</v>
      </c>
      <c r="I34" s="13">
        <f t="shared" si="12"/>
        <v>140</v>
      </c>
      <c r="J34" s="13">
        <f t="shared" si="13"/>
        <v>47</v>
      </c>
      <c r="K34" s="30">
        <f t="shared" si="6"/>
        <v>484.6875</v>
      </c>
      <c r="L34" s="28" t="s">
        <v>21</v>
      </c>
      <c r="M34" s="15">
        <f t="shared" si="14"/>
        <v>41</v>
      </c>
      <c r="N34">
        <f t="shared" si="15"/>
        <v>0</v>
      </c>
      <c r="P34" s="21">
        <f t="shared" si="16"/>
        <v>0.3357142857142857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4.25">
      <c r="A35" s="12">
        <v>20</v>
      </c>
      <c r="B35" s="12"/>
      <c r="C35" s="13">
        <v>1</v>
      </c>
      <c r="D35" s="12">
        <v>92</v>
      </c>
      <c r="E35" s="12">
        <v>13</v>
      </c>
      <c r="F35" s="12">
        <v>6</v>
      </c>
      <c r="G35" s="12">
        <v>85</v>
      </c>
      <c r="H35" s="14">
        <v>17.03</v>
      </c>
      <c r="I35" s="13">
        <f t="shared" si="12"/>
        <v>140</v>
      </c>
      <c r="J35" s="13">
        <f t="shared" si="13"/>
        <v>92</v>
      </c>
      <c r="K35" s="30">
        <f t="shared" si="6"/>
        <v>506.25</v>
      </c>
      <c r="L35" s="28" t="s">
        <v>23</v>
      </c>
      <c r="M35" s="15">
        <f t="shared" si="14"/>
        <v>92</v>
      </c>
      <c r="N35">
        <f t="shared" si="15"/>
        <v>0</v>
      </c>
      <c r="P35" s="21">
        <f t="shared" si="16"/>
        <v>0.6571428571428571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ht="14.25">
      <c r="A36" s="12">
        <v>20</v>
      </c>
      <c r="B36" s="12"/>
      <c r="C36" s="13">
        <v>15</v>
      </c>
      <c r="D36" s="12">
        <v>68</v>
      </c>
      <c r="E36" s="12">
        <v>11</v>
      </c>
      <c r="F36" s="12">
        <v>4</v>
      </c>
      <c r="G36" s="12">
        <v>61</v>
      </c>
      <c r="H36" s="14">
        <v>17.09</v>
      </c>
      <c r="I36" s="13">
        <f t="shared" si="12"/>
        <v>140</v>
      </c>
      <c r="J36" s="13">
        <f t="shared" si="13"/>
        <v>68</v>
      </c>
      <c r="K36" s="30">
        <f t="shared" si="6"/>
        <v>498.75</v>
      </c>
      <c r="L36" s="28" t="s">
        <v>21</v>
      </c>
      <c r="M36" s="15">
        <f t="shared" si="14"/>
        <v>68</v>
      </c>
      <c r="N36">
        <f t="shared" si="15"/>
        <v>0</v>
      </c>
      <c r="P36" s="21">
        <f t="shared" si="16"/>
        <v>0.4857142857142857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ht="14.25">
      <c r="A37" s="12">
        <v>20</v>
      </c>
      <c r="B37" s="12"/>
      <c r="C37" s="13">
        <v>1</v>
      </c>
      <c r="D37" s="12">
        <v>47</v>
      </c>
      <c r="E37" s="12">
        <v>5</v>
      </c>
      <c r="F37" s="12">
        <v>3</v>
      </c>
      <c r="G37" s="12">
        <v>45</v>
      </c>
      <c r="H37" s="14">
        <v>17.15</v>
      </c>
      <c r="I37" s="13">
        <f t="shared" si="12"/>
        <v>140</v>
      </c>
      <c r="J37" s="13">
        <f t="shared" si="13"/>
        <v>47</v>
      </c>
      <c r="K37" s="30">
        <f t="shared" si="6"/>
        <v>471.5625</v>
      </c>
      <c r="L37" s="28" t="s">
        <v>19</v>
      </c>
      <c r="M37" s="15">
        <f t="shared" si="14"/>
        <v>47</v>
      </c>
      <c r="N37">
        <f t="shared" si="15"/>
        <v>0</v>
      </c>
      <c r="P37" s="21">
        <f t="shared" si="16"/>
        <v>0.3357142857142857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ht="14.25">
      <c r="A38" s="12">
        <v>20</v>
      </c>
      <c r="B38" s="12"/>
      <c r="C38" s="13">
        <v>15</v>
      </c>
      <c r="D38" s="12">
        <v>68</v>
      </c>
      <c r="E38" s="12">
        <v>9</v>
      </c>
      <c r="F38" s="12">
        <v>6</v>
      </c>
      <c r="G38" s="12">
        <v>65</v>
      </c>
      <c r="H38" s="14">
        <v>17.25</v>
      </c>
      <c r="I38" s="13">
        <f t="shared" si="12"/>
        <v>140</v>
      </c>
      <c r="J38" s="13">
        <f t="shared" si="13"/>
        <v>68</v>
      </c>
      <c r="K38" s="30">
        <f t="shared" si="6"/>
        <v>508.125</v>
      </c>
      <c r="L38" s="28" t="s">
        <v>21</v>
      </c>
      <c r="M38" s="15">
        <f t="shared" si="14"/>
        <v>68</v>
      </c>
      <c r="N38">
        <f t="shared" si="15"/>
        <v>0</v>
      </c>
      <c r="P38" s="21">
        <f t="shared" si="16"/>
        <v>0.4857142857142857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4.25">
      <c r="A39" s="12">
        <v>20</v>
      </c>
      <c r="B39" s="12"/>
      <c r="C39" s="13">
        <v>15</v>
      </c>
      <c r="D39" s="12">
        <v>87</v>
      </c>
      <c r="E39" s="12">
        <v>10</v>
      </c>
      <c r="F39" s="12">
        <v>18</v>
      </c>
      <c r="G39" s="12">
        <v>95</v>
      </c>
      <c r="H39" s="14">
        <v>17.33</v>
      </c>
      <c r="I39" s="13">
        <f t="shared" si="12"/>
        <v>140</v>
      </c>
      <c r="J39" s="13">
        <f t="shared" si="13"/>
        <v>95</v>
      </c>
      <c r="K39" s="30">
        <f t="shared" si="6"/>
        <v>507.1875</v>
      </c>
      <c r="L39" s="28" t="s">
        <v>21</v>
      </c>
      <c r="M39" s="15">
        <f t="shared" si="14"/>
        <v>87</v>
      </c>
      <c r="N39">
        <f t="shared" si="15"/>
        <v>0</v>
      </c>
      <c r="P39" s="21">
        <f t="shared" si="16"/>
        <v>0.6785714285714286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4.25">
      <c r="A40" s="12">
        <v>20</v>
      </c>
      <c r="B40" s="12"/>
      <c r="C40" s="13">
        <v>15</v>
      </c>
      <c r="D40" s="12">
        <v>35</v>
      </c>
      <c r="E40" s="12">
        <v>3</v>
      </c>
      <c r="F40" s="12">
        <v>2</v>
      </c>
      <c r="G40" s="12">
        <v>34</v>
      </c>
      <c r="H40" s="14">
        <v>17.43</v>
      </c>
      <c r="I40" s="13">
        <f t="shared" si="12"/>
        <v>140</v>
      </c>
      <c r="J40" s="13">
        <f t="shared" si="13"/>
        <v>35</v>
      </c>
      <c r="K40" s="30">
        <f t="shared" si="6"/>
        <v>464.0625</v>
      </c>
      <c r="L40" s="28" t="s">
        <v>23</v>
      </c>
      <c r="M40" s="15">
        <f t="shared" si="14"/>
        <v>35</v>
      </c>
      <c r="N40">
        <f t="shared" si="15"/>
        <v>0</v>
      </c>
      <c r="P40" s="21">
        <f t="shared" si="16"/>
        <v>0.25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4.25">
      <c r="A41" s="12">
        <v>20</v>
      </c>
      <c r="B41" s="12"/>
      <c r="C41" s="13">
        <v>15</v>
      </c>
      <c r="D41" s="12">
        <v>86</v>
      </c>
      <c r="E41" s="12">
        <v>6</v>
      </c>
      <c r="F41" s="12">
        <v>10</v>
      </c>
      <c r="G41" s="12">
        <v>90</v>
      </c>
      <c r="H41" s="14">
        <v>17.52</v>
      </c>
      <c r="I41" s="13">
        <f t="shared" si="12"/>
        <v>140</v>
      </c>
      <c r="J41" s="13">
        <f t="shared" si="13"/>
        <v>90</v>
      </c>
      <c r="K41" s="30"/>
      <c r="L41" s="28" t="s">
        <v>29</v>
      </c>
      <c r="M41" s="15">
        <f t="shared" si="14"/>
        <v>86</v>
      </c>
      <c r="N41">
        <f t="shared" si="15"/>
        <v>0</v>
      </c>
      <c r="P41" s="21">
        <f t="shared" si="16"/>
        <v>0.6428571428571429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14.25">
      <c r="A42" s="12">
        <v>20</v>
      </c>
      <c r="B42" s="12"/>
      <c r="C42" s="13">
        <v>1</v>
      </c>
      <c r="D42" s="12">
        <v>46</v>
      </c>
      <c r="E42" s="12">
        <v>8</v>
      </c>
      <c r="F42" s="12">
        <v>4</v>
      </c>
      <c r="G42" s="12">
        <v>42</v>
      </c>
      <c r="H42" s="14">
        <v>17.56</v>
      </c>
      <c r="I42" s="13">
        <f t="shared" si="12"/>
        <v>140</v>
      </c>
      <c r="J42" s="13">
        <f t="shared" si="13"/>
        <v>46</v>
      </c>
      <c r="K42" s="30"/>
      <c r="L42" s="28" t="s">
        <v>20</v>
      </c>
      <c r="M42" s="15">
        <f t="shared" si="14"/>
        <v>46</v>
      </c>
      <c r="N42">
        <f t="shared" si="15"/>
        <v>0</v>
      </c>
      <c r="P42" s="21">
        <f t="shared" si="16"/>
        <v>0.32857142857142857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4.25">
      <c r="A43" s="12">
        <v>20</v>
      </c>
      <c r="B43" s="12"/>
      <c r="C43" s="13">
        <v>15</v>
      </c>
      <c r="D43" s="12">
        <v>46</v>
      </c>
      <c r="E43" s="12">
        <v>5</v>
      </c>
      <c r="F43" s="12">
        <v>3</v>
      </c>
      <c r="G43" s="12">
        <v>44</v>
      </c>
      <c r="H43" s="14">
        <v>18.03</v>
      </c>
      <c r="I43" s="13">
        <f t="shared" si="12"/>
        <v>140</v>
      </c>
      <c r="J43" s="13">
        <f t="shared" si="13"/>
        <v>46</v>
      </c>
      <c r="K43" s="30"/>
      <c r="L43" s="28" t="s">
        <v>19</v>
      </c>
      <c r="M43" s="15">
        <f t="shared" si="14"/>
        <v>46</v>
      </c>
      <c r="N43">
        <f t="shared" si="15"/>
        <v>0</v>
      </c>
      <c r="P43" s="21">
        <f t="shared" si="16"/>
        <v>0.32857142857142857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12" ht="14.25">
      <c r="A44" s="12"/>
      <c r="B44" s="12"/>
      <c r="C44" s="13"/>
      <c r="D44" s="12"/>
      <c r="E44" s="12"/>
      <c r="F44" s="12"/>
      <c r="G44" s="12"/>
      <c r="H44" s="14"/>
      <c r="I44" s="13"/>
      <c r="J44" s="13"/>
      <c r="K44" s="13"/>
      <c r="L44" s="28"/>
    </row>
    <row r="45" spans="1:46" ht="14.25">
      <c r="A45" s="12" t="s">
        <v>17</v>
      </c>
      <c r="B45" s="12"/>
      <c r="C45" s="13"/>
      <c r="D45" s="12">
        <f>SUM(D28:D43)</f>
        <v>1002</v>
      </c>
      <c r="E45" s="12">
        <f>SUM(E28:E43)</f>
        <v>110</v>
      </c>
      <c r="F45" s="12">
        <f>SUM(F28:F43)</f>
        <v>122</v>
      </c>
      <c r="G45" s="12">
        <f>SUM(G28:G43)</f>
        <v>1014</v>
      </c>
      <c r="H45" s="14"/>
      <c r="I45" s="12">
        <f>SUM(I28:I43)</f>
        <v>2240</v>
      </c>
      <c r="J45" s="12">
        <f>SUM(J28:J43)</f>
        <v>1045</v>
      </c>
      <c r="K45" s="12"/>
      <c r="L45" s="28"/>
      <c r="M45" s="24">
        <f>D45-E45+F45</f>
        <v>1014</v>
      </c>
      <c r="N45">
        <f>IF(M45-G45=0,0,"chyba")</f>
        <v>0</v>
      </c>
      <c r="P45" s="21">
        <f>J45/I45</f>
        <v>0.46651785714285715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7" spans="1:46" ht="14.25">
      <c r="A47" s="12">
        <v>12</v>
      </c>
      <c r="B47" s="12"/>
      <c r="C47" s="13" t="s">
        <v>36</v>
      </c>
      <c r="D47" s="12">
        <v>77</v>
      </c>
      <c r="E47" s="12">
        <v>7</v>
      </c>
      <c r="F47" s="12">
        <v>5</v>
      </c>
      <c r="G47" s="12">
        <v>75</v>
      </c>
      <c r="H47" s="14">
        <v>16.03</v>
      </c>
      <c r="I47" s="25">
        <f aca="true" t="shared" si="17" ref="I47:I78">IF(C47=1,140,IF(C47=2,140,IF(C47="W",140,IF(C47="K",140,IF(C47=15,140,140)))))</f>
        <v>140</v>
      </c>
      <c r="J47" s="13">
        <f aca="true" t="shared" si="18" ref="J47:J78">MAX(D47,G47)</f>
        <v>77</v>
      </c>
      <c r="K47" s="13"/>
      <c r="L47" s="28" t="s">
        <v>23</v>
      </c>
      <c r="M47" s="15">
        <f aca="true" t="shared" si="19" ref="M47:M78">G47-F47+E47</f>
        <v>77</v>
      </c>
      <c r="N47">
        <f aca="true" t="shared" si="20" ref="N47:N78">IF(M47-D47=0,0,"chyba")</f>
        <v>0</v>
      </c>
      <c r="P47" s="21">
        <f aca="true" t="shared" si="21" ref="P47:P78">J47/I47</f>
        <v>0.55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4.25">
      <c r="A48" s="12">
        <v>20</v>
      </c>
      <c r="B48" s="12"/>
      <c r="C48" s="13">
        <v>15</v>
      </c>
      <c r="D48" s="12">
        <v>60</v>
      </c>
      <c r="E48" s="12">
        <v>4</v>
      </c>
      <c r="F48" s="12">
        <v>7</v>
      </c>
      <c r="G48" s="12">
        <v>63</v>
      </c>
      <c r="H48" s="14">
        <v>16.05</v>
      </c>
      <c r="I48" s="13">
        <f t="shared" si="17"/>
        <v>140</v>
      </c>
      <c r="J48" s="13">
        <f t="shared" si="18"/>
        <v>63</v>
      </c>
      <c r="K48" s="13"/>
      <c r="L48" s="28" t="s">
        <v>21</v>
      </c>
      <c r="M48" s="15">
        <f t="shared" si="19"/>
        <v>60</v>
      </c>
      <c r="N48">
        <f t="shared" si="20"/>
        <v>0</v>
      </c>
      <c r="P48" s="21">
        <f t="shared" si="21"/>
        <v>0.45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4.25">
      <c r="A49" s="12">
        <v>12</v>
      </c>
      <c r="B49" s="12"/>
      <c r="C49" s="13">
        <v>15</v>
      </c>
      <c r="D49" s="12">
        <v>97</v>
      </c>
      <c r="E49" s="12">
        <v>18</v>
      </c>
      <c r="F49" s="12">
        <v>16</v>
      </c>
      <c r="G49" s="12">
        <v>95</v>
      </c>
      <c r="H49" s="14">
        <v>16.1</v>
      </c>
      <c r="I49" s="13">
        <f t="shared" si="17"/>
        <v>140</v>
      </c>
      <c r="J49" s="13">
        <f t="shared" si="18"/>
        <v>97</v>
      </c>
      <c r="K49" s="13"/>
      <c r="L49" s="28" t="s">
        <v>22</v>
      </c>
      <c r="M49" s="15">
        <f t="shared" si="19"/>
        <v>97</v>
      </c>
      <c r="N49">
        <f t="shared" si="20"/>
        <v>0</v>
      </c>
      <c r="P49" s="21">
        <f t="shared" si="21"/>
        <v>0.6928571428571428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4.25">
      <c r="A50" s="12">
        <v>20</v>
      </c>
      <c r="B50" s="12"/>
      <c r="C50" s="13">
        <v>1</v>
      </c>
      <c r="D50" s="12">
        <v>73</v>
      </c>
      <c r="E50" s="12">
        <v>0</v>
      </c>
      <c r="F50" s="12">
        <v>12</v>
      </c>
      <c r="G50" s="12">
        <v>85</v>
      </c>
      <c r="H50" s="14">
        <v>16.12</v>
      </c>
      <c r="I50" s="13">
        <f t="shared" si="17"/>
        <v>140</v>
      </c>
      <c r="J50" s="13">
        <f t="shared" si="18"/>
        <v>85</v>
      </c>
      <c r="K50" s="13"/>
      <c r="L50" s="28" t="s">
        <v>20</v>
      </c>
      <c r="M50" s="15">
        <f t="shared" si="19"/>
        <v>73</v>
      </c>
      <c r="N50">
        <f t="shared" si="20"/>
        <v>0</v>
      </c>
      <c r="P50" s="21">
        <f t="shared" si="21"/>
        <v>0.6071428571428571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4.25">
      <c r="A51" s="12">
        <v>12</v>
      </c>
      <c r="B51" s="12"/>
      <c r="C51" s="13" t="s">
        <v>36</v>
      </c>
      <c r="D51" s="12">
        <v>99</v>
      </c>
      <c r="E51" s="12">
        <v>7</v>
      </c>
      <c r="F51" s="12">
        <v>18</v>
      </c>
      <c r="G51" s="12">
        <v>110</v>
      </c>
      <c r="H51" s="14">
        <v>16.2</v>
      </c>
      <c r="I51" s="13">
        <f t="shared" si="17"/>
        <v>140</v>
      </c>
      <c r="J51" s="13">
        <f t="shared" si="18"/>
        <v>110</v>
      </c>
      <c r="K51" s="13"/>
      <c r="L51" s="28" t="s">
        <v>29</v>
      </c>
      <c r="M51" s="15">
        <f t="shared" si="19"/>
        <v>99</v>
      </c>
      <c r="N51">
        <f t="shared" si="20"/>
        <v>0</v>
      </c>
      <c r="P51" s="21">
        <f t="shared" si="21"/>
        <v>0.7857142857142857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4.25">
      <c r="A52" s="12">
        <v>20</v>
      </c>
      <c r="B52" s="12"/>
      <c r="C52" s="13">
        <v>15</v>
      </c>
      <c r="D52" s="12">
        <v>43</v>
      </c>
      <c r="E52" s="12">
        <v>10</v>
      </c>
      <c r="F52" s="12">
        <v>12</v>
      </c>
      <c r="G52" s="12">
        <v>45</v>
      </c>
      <c r="H52" s="14">
        <v>16.22</v>
      </c>
      <c r="I52" s="13">
        <f t="shared" si="17"/>
        <v>140</v>
      </c>
      <c r="J52" s="13">
        <f t="shared" si="18"/>
        <v>45</v>
      </c>
      <c r="K52" s="13"/>
      <c r="L52" s="28" t="s">
        <v>22</v>
      </c>
      <c r="M52" s="15">
        <f t="shared" si="19"/>
        <v>43</v>
      </c>
      <c r="N52">
        <f t="shared" si="20"/>
        <v>0</v>
      </c>
      <c r="P52" s="21">
        <f t="shared" si="21"/>
        <v>0.32142857142857145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4.25">
      <c r="A53" s="12">
        <v>12</v>
      </c>
      <c r="B53" s="12"/>
      <c r="C53" s="13">
        <v>1</v>
      </c>
      <c r="D53" s="12">
        <v>70</v>
      </c>
      <c r="E53" s="12">
        <v>5</v>
      </c>
      <c r="F53" s="12">
        <v>5</v>
      </c>
      <c r="G53" s="12">
        <v>70</v>
      </c>
      <c r="H53" s="14">
        <v>16.23</v>
      </c>
      <c r="I53" s="13">
        <f t="shared" si="17"/>
        <v>140</v>
      </c>
      <c r="J53" s="13">
        <f t="shared" si="18"/>
        <v>70</v>
      </c>
      <c r="K53" s="13"/>
      <c r="L53" s="28" t="s">
        <v>19</v>
      </c>
      <c r="M53" s="15">
        <f t="shared" si="19"/>
        <v>70</v>
      </c>
      <c r="N53">
        <f t="shared" si="20"/>
        <v>0</v>
      </c>
      <c r="P53" s="21">
        <f t="shared" si="21"/>
        <v>0.5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4.25">
      <c r="A54" s="12">
        <v>20</v>
      </c>
      <c r="B54" s="12"/>
      <c r="C54" s="13">
        <v>15</v>
      </c>
      <c r="D54" s="12">
        <v>95</v>
      </c>
      <c r="E54" s="12">
        <v>7</v>
      </c>
      <c r="F54" s="12">
        <v>15</v>
      </c>
      <c r="G54" s="12">
        <v>103</v>
      </c>
      <c r="H54" s="14">
        <v>16.27</v>
      </c>
      <c r="I54" s="13">
        <f t="shared" si="17"/>
        <v>140</v>
      </c>
      <c r="J54" s="13">
        <f t="shared" si="18"/>
        <v>103</v>
      </c>
      <c r="K54" s="13">
        <f aca="true" t="shared" si="22" ref="K54:K71">SUM(J47:J61)</f>
        <v>1162</v>
      </c>
      <c r="L54" s="28" t="s">
        <v>19</v>
      </c>
      <c r="M54" s="15">
        <f t="shared" si="19"/>
        <v>95</v>
      </c>
      <c r="N54">
        <f t="shared" si="20"/>
        <v>0</v>
      </c>
      <c r="P54" s="21">
        <f t="shared" si="21"/>
        <v>0.7357142857142858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4.25">
      <c r="A55" s="12">
        <v>12</v>
      </c>
      <c r="B55" s="12"/>
      <c r="C55" s="13" t="s">
        <v>36</v>
      </c>
      <c r="D55" s="12">
        <v>90</v>
      </c>
      <c r="E55" s="12">
        <v>5</v>
      </c>
      <c r="F55" s="12">
        <v>25</v>
      </c>
      <c r="G55" s="12">
        <v>110</v>
      </c>
      <c r="H55" s="14">
        <v>16.38</v>
      </c>
      <c r="I55" s="13">
        <f t="shared" si="17"/>
        <v>140</v>
      </c>
      <c r="J55" s="13">
        <f t="shared" si="18"/>
        <v>110</v>
      </c>
      <c r="K55" s="13">
        <f t="shared" si="22"/>
        <v>1177</v>
      </c>
      <c r="L55" s="28" t="s">
        <v>30</v>
      </c>
      <c r="M55" s="15">
        <f t="shared" si="19"/>
        <v>90</v>
      </c>
      <c r="N55">
        <f t="shared" si="20"/>
        <v>0</v>
      </c>
      <c r="P55" s="21">
        <f t="shared" si="21"/>
        <v>0.7857142857142857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4.25">
      <c r="A56" s="12">
        <v>20</v>
      </c>
      <c r="B56" s="12"/>
      <c r="C56" s="13">
        <v>1</v>
      </c>
      <c r="D56" s="12">
        <v>64</v>
      </c>
      <c r="E56" s="12">
        <v>12</v>
      </c>
      <c r="F56" s="12">
        <v>8</v>
      </c>
      <c r="G56" s="12">
        <v>60</v>
      </c>
      <c r="H56" s="14">
        <v>16.39</v>
      </c>
      <c r="I56" s="13">
        <f t="shared" si="17"/>
        <v>140</v>
      </c>
      <c r="J56" s="13">
        <f t="shared" si="18"/>
        <v>64</v>
      </c>
      <c r="K56" s="13">
        <f t="shared" si="22"/>
        <v>1193</v>
      </c>
      <c r="L56" s="28" t="s">
        <v>23</v>
      </c>
      <c r="M56" s="15">
        <f t="shared" si="19"/>
        <v>64</v>
      </c>
      <c r="N56">
        <f t="shared" si="20"/>
        <v>0</v>
      </c>
      <c r="P56" s="21">
        <f t="shared" si="21"/>
        <v>0.45714285714285713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ht="14.25">
      <c r="A57" s="12">
        <v>12</v>
      </c>
      <c r="B57" s="12"/>
      <c r="C57" s="13">
        <v>15</v>
      </c>
      <c r="D57" s="12">
        <v>87</v>
      </c>
      <c r="E57" s="12">
        <v>6</v>
      </c>
      <c r="F57" s="12">
        <v>14</v>
      </c>
      <c r="G57" s="12">
        <v>95</v>
      </c>
      <c r="H57" s="14">
        <v>16.45</v>
      </c>
      <c r="I57" s="13">
        <f t="shared" si="17"/>
        <v>140</v>
      </c>
      <c r="J57" s="13">
        <f t="shared" si="18"/>
        <v>95</v>
      </c>
      <c r="K57" s="13">
        <f t="shared" si="22"/>
        <v>1164</v>
      </c>
      <c r="L57" s="28" t="s">
        <v>28</v>
      </c>
      <c r="M57" s="15">
        <f t="shared" si="19"/>
        <v>87</v>
      </c>
      <c r="N57">
        <f t="shared" si="20"/>
        <v>0</v>
      </c>
      <c r="P57" s="21">
        <f t="shared" si="21"/>
        <v>0.6785714285714286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ht="14.25">
      <c r="A58" s="12">
        <v>20</v>
      </c>
      <c r="B58" s="12"/>
      <c r="C58" s="13">
        <v>15</v>
      </c>
      <c r="D58" s="12">
        <v>51</v>
      </c>
      <c r="E58" s="12">
        <v>3</v>
      </c>
      <c r="F58" s="12">
        <v>2</v>
      </c>
      <c r="G58" s="12">
        <v>50</v>
      </c>
      <c r="H58" s="14">
        <v>16.46</v>
      </c>
      <c r="I58" s="13">
        <f t="shared" si="17"/>
        <v>140</v>
      </c>
      <c r="J58" s="13">
        <f t="shared" si="18"/>
        <v>51</v>
      </c>
      <c r="K58" s="13">
        <f t="shared" si="22"/>
        <v>1162</v>
      </c>
      <c r="L58" s="28" t="s">
        <v>22</v>
      </c>
      <c r="M58" s="15">
        <f t="shared" si="19"/>
        <v>51</v>
      </c>
      <c r="N58">
        <f t="shared" si="20"/>
        <v>0</v>
      </c>
      <c r="P58" s="21">
        <f t="shared" si="21"/>
        <v>0.36428571428571427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ht="14.25">
      <c r="A59" s="12">
        <v>12</v>
      </c>
      <c r="B59" s="12"/>
      <c r="C59" s="13">
        <v>1</v>
      </c>
      <c r="D59" s="12">
        <v>69</v>
      </c>
      <c r="E59" s="12">
        <v>10</v>
      </c>
      <c r="F59" s="12">
        <v>7</v>
      </c>
      <c r="G59" s="12">
        <v>66</v>
      </c>
      <c r="H59" s="14">
        <v>16.49</v>
      </c>
      <c r="I59" s="13">
        <f t="shared" si="17"/>
        <v>140</v>
      </c>
      <c r="J59" s="13">
        <f t="shared" si="18"/>
        <v>69</v>
      </c>
      <c r="K59" s="13">
        <f t="shared" si="22"/>
        <v>1099</v>
      </c>
      <c r="L59" s="28" t="s">
        <v>21</v>
      </c>
      <c r="M59" s="15">
        <f t="shared" si="19"/>
        <v>69</v>
      </c>
      <c r="N59">
        <f t="shared" si="20"/>
        <v>0</v>
      </c>
      <c r="P59" s="21">
        <f t="shared" si="21"/>
        <v>0.4928571428571429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ht="14.25">
      <c r="A60" s="12">
        <v>20</v>
      </c>
      <c r="B60" s="12"/>
      <c r="C60" s="13">
        <v>15</v>
      </c>
      <c r="D60" s="12">
        <v>41</v>
      </c>
      <c r="E60" s="12">
        <v>4</v>
      </c>
      <c r="F60" s="12">
        <v>10</v>
      </c>
      <c r="G60" s="12">
        <v>47</v>
      </c>
      <c r="H60" s="14">
        <v>16.53</v>
      </c>
      <c r="I60" s="13">
        <f t="shared" si="17"/>
        <v>140</v>
      </c>
      <c r="J60" s="13">
        <f t="shared" si="18"/>
        <v>47</v>
      </c>
      <c r="K60" s="13">
        <f t="shared" si="22"/>
        <v>1164</v>
      </c>
      <c r="L60" s="28" t="s">
        <v>21</v>
      </c>
      <c r="M60" s="15">
        <f t="shared" si="19"/>
        <v>41</v>
      </c>
      <c r="N60">
        <f t="shared" si="20"/>
        <v>0</v>
      </c>
      <c r="P60" s="21">
        <f t="shared" si="21"/>
        <v>0.3357142857142857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4.25">
      <c r="A61" s="12">
        <v>12</v>
      </c>
      <c r="B61" s="12"/>
      <c r="C61" s="13" t="s">
        <v>36</v>
      </c>
      <c r="D61" s="12">
        <v>61</v>
      </c>
      <c r="E61" s="12">
        <v>3</v>
      </c>
      <c r="F61" s="12">
        <v>18</v>
      </c>
      <c r="G61" s="12">
        <v>76</v>
      </c>
      <c r="H61" s="14">
        <v>17.01</v>
      </c>
      <c r="I61" s="13">
        <f t="shared" si="17"/>
        <v>140</v>
      </c>
      <c r="J61" s="13">
        <f t="shared" si="18"/>
        <v>76</v>
      </c>
      <c r="K61" s="13">
        <f t="shared" si="22"/>
        <v>1162</v>
      </c>
      <c r="L61" s="28" t="s">
        <v>28</v>
      </c>
      <c r="M61" s="15">
        <f t="shared" si="19"/>
        <v>61</v>
      </c>
      <c r="N61">
        <f t="shared" si="20"/>
        <v>0</v>
      </c>
      <c r="P61" s="21">
        <f t="shared" si="21"/>
        <v>0.5428571428571428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ht="14.25">
      <c r="A62" s="12">
        <v>20</v>
      </c>
      <c r="B62" s="12"/>
      <c r="C62" s="13">
        <v>1</v>
      </c>
      <c r="D62" s="12">
        <v>92</v>
      </c>
      <c r="E62" s="12">
        <v>13</v>
      </c>
      <c r="F62" s="12">
        <v>6</v>
      </c>
      <c r="G62" s="12">
        <v>85</v>
      </c>
      <c r="H62" s="14">
        <v>17.03</v>
      </c>
      <c r="I62" s="13">
        <f t="shared" si="17"/>
        <v>140</v>
      </c>
      <c r="J62" s="13">
        <f t="shared" si="18"/>
        <v>92</v>
      </c>
      <c r="K62" s="13">
        <f t="shared" si="22"/>
        <v>1106</v>
      </c>
      <c r="L62" s="28" t="s">
        <v>23</v>
      </c>
      <c r="M62" s="15">
        <f t="shared" si="19"/>
        <v>92</v>
      </c>
      <c r="N62">
        <f t="shared" si="20"/>
        <v>0</v>
      </c>
      <c r="P62" s="21">
        <f t="shared" si="21"/>
        <v>0.6571428571428571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ht="14.25">
      <c r="A63" s="12">
        <v>12</v>
      </c>
      <c r="B63" s="12"/>
      <c r="C63" s="13">
        <v>1</v>
      </c>
      <c r="D63" s="12">
        <v>75</v>
      </c>
      <c r="E63" s="12">
        <v>5</v>
      </c>
      <c r="F63" s="12">
        <v>9</v>
      </c>
      <c r="G63" s="12">
        <v>79</v>
      </c>
      <c r="H63" s="14">
        <v>17.08</v>
      </c>
      <c r="I63" s="13">
        <f t="shared" si="17"/>
        <v>140</v>
      </c>
      <c r="J63" s="13">
        <f t="shared" si="18"/>
        <v>79</v>
      </c>
      <c r="K63" s="13">
        <f t="shared" si="22"/>
        <v>1091</v>
      </c>
      <c r="L63" s="28" t="s">
        <v>29</v>
      </c>
      <c r="M63" s="15">
        <f t="shared" si="19"/>
        <v>75</v>
      </c>
      <c r="N63">
        <f t="shared" si="20"/>
        <v>0</v>
      </c>
      <c r="P63" s="21">
        <f t="shared" si="21"/>
        <v>0.5642857142857143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 ht="14.25">
      <c r="A64" s="12">
        <v>20</v>
      </c>
      <c r="B64" s="12"/>
      <c r="C64" s="13">
        <v>15</v>
      </c>
      <c r="D64" s="12">
        <v>68</v>
      </c>
      <c r="E64" s="12">
        <v>11</v>
      </c>
      <c r="F64" s="12">
        <v>4</v>
      </c>
      <c r="G64" s="12">
        <v>61</v>
      </c>
      <c r="H64" s="14">
        <v>17.09</v>
      </c>
      <c r="I64" s="13">
        <f t="shared" si="17"/>
        <v>140</v>
      </c>
      <c r="J64" s="13">
        <f t="shared" si="18"/>
        <v>68</v>
      </c>
      <c r="K64" s="13">
        <f t="shared" si="22"/>
        <v>1137</v>
      </c>
      <c r="L64" s="28" t="s">
        <v>21</v>
      </c>
      <c r="M64" s="15">
        <f t="shared" si="19"/>
        <v>68</v>
      </c>
      <c r="N64">
        <f t="shared" si="20"/>
        <v>0</v>
      </c>
      <c r="P64" s="21">
        <f t="shared" si="21"/>
        <v>0.4857142857142857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 ht="14.25">
      <c r="A65" s="12">
        <v>12</v>
      </c>
      <c r="B65" s="12"/>
      <c r="C65" s="13">
        <v>15</v>
      </c>
      <c r="D65" s="12">
        <v>82</v>
      </c>
      <c r="E65" s="12">
        <v>9</v>
      </c>
      <c r="F65" s="12">
        <v>10</v>
      </c>
      <c r="G65" s="12">
        <v>83</v>
      </c>
      <c r="H65" s="14">
        <v>17.14</v>
      </c>
      <c r="I65" s="13">
        <f t="shared" si="17"/>
        <v>140</v>
      </c>
      <c r="J65" s="13">
        <f t="shared" si="18"/>
        <v>83</v>
      </c>
      <c r="K65" s="13">
        <f t="shared" si="22"/>
        <v>1077</v>
      </c>
      <c r="L65" s="28" t="s">
        <v>22</v>
      </c>
      <c r="M65" s="15">
        <f t="shared" si="19"/>
        <v>82</v>
      </c>
      <c r="N65">
        <f t="shared" si="20"/>
        <v>0</v>
      </c>
      <c r="P65" s="21">
        <f t="shared" si="21"/>
        <v>0.5928571428571429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 ht="14.25">
      <c r="A66" s="12">
        <v>20</v>
      </c>
      <c r="B66" s="12"/>
      <c r="C66" s="13">
        <v>1</v>
      </c>
      <c r="D66" s="12">
        <v>47</v>
      </c>
      <c r="E66" s="12">
        <v>5</v>
      </c>
      <c r="F66" s="12">
        <v>3</v>
      </c>
      <c r="G66" s="12">
        <v>45</v>
      </c>
      <c r="H66" s="14">
        <v>17.15</v>
      </c>
      <c r="I66" s="13">
        <f t="shared" si="17"/>
        <v>140</v>
      </c>
      <c r="J66" s="13">
        <f t="shared" si="18"/>
        <v>47</v>
      </c>
      <c r="K66" s="13">
        <f t="shared" si="22"/>
        <v>1096</v>
      </c>
      <c r="L66" s="28" t="s">
        <v>19</v>
      </c>
      <c r="M66" s="15">
        <f t="shared" si="19"/>
        <v>47</v>
      </c>
      <c r="N66">
        <f t="shared" si="20"/>
        <v>0</v>
      </c>
      <c r="P66" s="21">
        <f t="shared" si="21"/>
        <v>0.3357142857142857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1:46" ht="14.25">
      <c r="A67" s="12">
        <v>12</v>
      </c>
      <c r="B67" s="12"/>
      <c r="C67" s="13" t="s">
        <v>36</v>
      </c>
      <c r="D67" s="12">
        <v>85</v>
      </c>
      <c r="E67" s="12">
        <v>7</v>
      </c>
      <c r="F67" s="12">
        <v>32</v>
      </c>
      <c r="G67" s="12">
        <v>110</v>
      </c>
      <c r="H67" s="14">
        <v>17.24</v>
      </c>
      <c r="I67" s="13">
        <f t="shared" si="17"/>
        <v>140</v>
      </c>
      <c r="J67" s="13">
        <f t="shared" si="18"/>
        <v>110</v>
      </c>
      <c r="K67" s="13">
        <f t="shared" si="22"/>
        <v>1117</v>
      </c>
      <c r="L67" s="28" t="s">
        <v>29</v>
      </c>
      <c r="M67" s="15">
        <f t="shared" si="19"/>
        <v>85</v>
      </c>
      <c r="N67">
        <f t="shared" si="20"/>
        <v>0</v>
      </c>
      <c r="P67" s="21">
        <f t="shared" si="21"/>
        <v>0.7857142857142857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1:46" ht="14.25">
      <c r="A68" s="12">
        <v>20</v>
      </c>
      <c r="B68" s="12"/>
      <c r="C68" s="13">
        <v>15</v>
      </c>
      <c r="D68" s="12">
        <v>68</v>
      </c>
      <c r="E68" s="12">
        <v>9</v>
      </c>
      <c r="F68" s="12">
        <v>6</v>
      </c>
      <c r="G68" s="12">
        <v>65</v>
      </c>
      <c r="H68" s="14">
        <v>17.25</v>
      </c>
      <c r="I68" s="13">
        <f t="shared" si="17"/>
        <v>140</v>
      </c>
      <c r="J68" s="13">
        <f t="shared" si="18"/>
        <v>68</v>
      </c>
      <c r="K68" s="13">
        <f t="shared" si="22"/>
        <v>1125</v>
      </c>
      <c r="L68" s="28" t="s">
        <v>21</v>
      </c>
      <c r="M68" s="15">
        <f t="shared" si="19"/>
        <v>68</v>
      </c>
      <c r="N68">
        <f t="shared" si="20"/>
        <v>0</v>
      </c>
      <c r="P68" s="21">
        <f t="shared" si="21"/>
        <v>0.4857142857142857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ht="14.25">
      <c r="A69" s="12">
        <v>12</v>
      </c>
      <c r="B69" s="12"/>
      <c r="C69" s="13">
        <v>2</v>
      </c>
      <c r="D69" s="12">
        <v>42</v>
      </c>
      <c r="E69" s="12">
        <v>4</v>
      </c>
      <c r="F69" s="12">
        <v>9</v>
      </c>
      <c r="G69" s="12">
        <v>47</v>
      </c>
      <c r="H69" s="14">
        <v>17.28</v>
      </c>
      <c r="I69" s="13">
        <f t="shared" si="17"/>
        <v>140</v>
      </c>
      <c r="J69" s="13">
        <f t="shared" si="18"/>
        <v>47</v>
      </c>
      <c r="K69" s="13">
        <f t="shared" si="22"/>
        <v>1095</v>
      </c>
      <c r="L69" s="28" t="s">
        <v>20</v>
      </c>
      <c r="M69" s="15">
        <f t="shared" si="19"/>
        <v>42</v>
      </c>
      <c r="N69">
        <f t="shared" si="20"/>
        <v>0</v>
      </c>
      <c r="P69" s="21">
        <f t="shared" si="21"/>
        <v>0.3357142857142857</v>
      </c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ht="14.25">
      <c r="A70" s="12">
        <v>20</v>
      </c>
      <c r="B70" s="12"/>
      <c r="C70" s="13">
        <v>15</v>
      </c>
      <c r="D70" s="12">
        <v>87</v>
      </c>
      <c r="E70" s="12">
        <v>10</v>
      </c>
      <c r="F70" s="12">
        <v>18</v>
      </c>
      <c r="G70" s="12">
        <v>95</v>
      </c>
      <c r="H70" s="14">
        <v>17.33</v>
      </c>
      <c r="I70" s="13">
        <f t="shared" si="17"/>
        <v>140</v>
      </c>
      <c r="J70" s="13">
        <f t="shared" si="18"/>
        <v>95</v>
      </c>
      <c r="K70" s="13">
        <f t="shared" si="22"/>
        <v>1088</v>
      </c>
      <c r="L70" s="28" t="s">
        <v>21</v>
      </c>
      <c r="M70" s="15">
        <f t="shared" si="19"/>
        <v>87</v>
      </c>
      <c r="N70">
        <f t="shared" si="20"/>
        <v>0</v>
      </c>
      <c r="P70" s="21">
        <f t="shared" si="21"/>
        <v>0.6785714285714286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46" ht="14.25">
      <c r="A71" s="12">
        <v>12</v>
      </c>
      <c r="B71" s="12"/>
      <c r="C71" s="13" t="s">
        <v>36</v>
      </c>
      <c r="D71" s="12">
        <v>96</v>
      </c>
      <c r="E71" s="12">
        <v>16</v>
      </c>
      <c r="F71" s="12">
        <v>30</v>
      </c>
      <c r="G71" s="12">
        <v>110</v>
      </c>
      <c r="H71" s="14">
        <v>17.42</v>
      </c>
      <c r="I71" s="13">
        <f t="shared" si="17"/>
        <v>140</v>
      </c>
      <c r="J71" s="13">
        <f t="shared" si="18"/>
        <v>110</v>
      </c>
      <c r="K71" s="13">
        <f t="shared" si="22"/>
        <v>1055</v>
      </c>
      <c r="L71" s="28" t="s">
        <v>30</v>
      </c>
      <c r="M71" s="15">
        <f t="shared" si="19"/>
        <v>96</v>
      </c>
      <c r="N71">
        <f t="shared" si="20"/>
        <v>0</v>
      </c>
      <c r="P71" s="21">
        <f t="shared" si="21"/>
        <v>0.7857142857142857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ht="14.25">
      <c r="A72" s="12">
        <v>20</v>
      </c>
      <c r="B72" s="12"/>
      <c r="C72" s="13">
        <v>15</v>
      </c>
      <c r="D72" s="12">
        <v>35</v>
      </c>
      <c r="E72" s="12">
        <v>3</v>
      </c>
      <c r="F72" s="12">
        <v>2</v>
      </c>
      <c r="G72" s="12">
        <v>34</v>
      </c>
      <c r="H72" s="14">
        <v>17.43</v>
      </c>
      <c r="I72" s="13">
        <f t="shared" si="17"/>
        <v>140</v>
      </c>
      <c r="J72" s="13">
        <f t="shared" si="18"/>
        <v>35</v>
      </c>
      <c r="K72" s="13"/>
      <c r="L72" s="28" t="s">
        <v>23</v>
      </c>
      <c r="M72" s="15">
        <f t="shared" si="19"/>
        <v>35</v>
      </c>
      <c r="N72">
        <f t="shared" si="20"/>
        <v>0</v>
      </c>
      <c r="P72" s="21">
        <f t="shared" si="21"/>
        <v>0.25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46" ht="14.25">
      <c r="A73" s="12">
        <v>12</v>
      </c>
      <c r="B73" s="12"/>
      <c r="C73" s="13">
        <v>2</v>
      </c>
      <c r="D73" s="12">
        <v>56</v>
      </c>
      <c r="E73" s="12">
        <v>1</v>
      </c>
      <c r="F73" s="12">
        <v>15</v>
      </c>
      <c r="G73" s="12">
        <v>70</v>
      </c>
      <c r="H73" s="14">
        <v>17.46</v>
      </c>
      <c r="I73" s="13">
        <f t="shared" si="17"/>
        <v>140</v>
      </c>
      <c r="J73" s="13">
        <f t="shared" si="18"/>
        <v>70</v>
      </c>
      <c r="K73" s="13"/>
      <c r="L73" s="28" t="s">
        <v>22</v>
      </c>
      <c r="M73" s="15">
        <f t="shared" si="19"/>
        <v>56</v>
      </c>
      <c r="N73">
        <f t="shared" si="20"/>
        <v>0</v>
      </c>
      <c r="P73" s="21">
        <f t="shared" si="21"/>
        <v>0.5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ht="14.25">
      <c r="A74" s="12">
        <v>20</v>
      </c>
      <c r="B74" s="12"/>
      <c r="C74" s="13">
        <v>15</v>
      </c>
      <c r="D74" s="12">
        <v>86</v>
      </c>
      <c r="E74" s="12">
        <v>6</v>
      </c>
      <c r="F74" s="12">
        <v>10</v>
      </c>
      <c r="G74" s="12">
        <v>90</v>
      </c>
      <c r="H74" s="14">
        <v>17.52</v>
      </c>
      <c r="I74" s="13">
        <f t="shared" si="17"/>
        <v>140</v>
      </c>
      <c r="J74" s="13">
        <f t="shared" si="18"/>
        <v>90</v>
      </c>
      <c r="K74" s="13"/>
      <c r="L74" s="28" t="s">
        <v>29</v>
      </c>
      <c r="M74" s="15">
        <f t="shared" si="19"/>
        <v>86</v>
      </c>
      <c r="N74">
        <f t="shared" si="20"/>
        <v>0</v>
      </c>
      <c r="P74" s="21">
        <f t="shared" si="21"/>
        <v>0.6428571428571429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ht="14.25">
      <c r="A75" s="12">
        <v>12</v>
      </c>
      <c r="B75" s="12"/>
      <c r="C75" s="13" t="s">
        <v>36</v>
      </c>
      <c r="D75" s="12">
        <v>55</v>
      </c>
      <c r="E75" s="12">
        <v>9</v>
      </c>
      <c r="F75" s="12">
        <v>4</v>
      </c>
      <c r="G75" s="12">
        <v>50</v>
      </c>
      <c r="H75" s="14">
        <v>17.54</v>
      </c>
      <c r="I75" s="13">
        <f t="shared" si="17"/>
        <v>140</v>
      </c>
      <c r="J75" s="13">
        <f t="shared" si="18"/>
        <v>55</v>
      </c>
      <c r="K75" s="13"/>
      <c r="L75" s="28" t="s">
        <v>22</v>
      </c>
      <c r="M75" s="15">
        <f t="shared" si="19"/>
        <v>55</v>
      </c>
      <c r="N75">
        <f t="shared" si="20"/>
        <v>0</v>
      </c>
      <c r="P75" s="21">
        <f t="shared" si="21"/>
        <v>0.39285714285714285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1:46" ht="14.25">
      <c r="A76" s="12">
        <v>20</v>
      </c>
      <c r="B76" s="12"/>
      <c r="C76" s="13">
        <v>1</v>
      </c>
      <c r="D76" s="12">
        <v>46</v>
      </c>
      <c r="E76" s="12">
        <v>8</v>
      </c>
      <c r="F76" s="12">
        <v>4</v>
      </c>
      <c r="G76" s="12">
        <v>42</v>
      </c>
      <c r="H76" s="14">
        <v>17.56</v>
      </c>
      <c r="I76" s="13">
        <f t="shared" si="17"/>
        <v>140</v>
      </c>
      <c r="J76" s="13">
        <f t="shared" si="18"/>
        <v>46</v>
      </c>
      <c r="K76" s="13"/>
      <c r="L76" s="28" t="s">
        <v>20</v>
      </c>
      <c r="M76" s="15">
        <f t="shared" si="19"/>
        <v>46</v>
      </c>
      <c r="N76">
        <f t="shared" si="20"/>
        <v>0</v>
      </c>
      <c r="P76" s="21">
        <f t="shared" si="21"/>
        <v>0.32857142857142857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6" ht="14.25">
      <c r="A77" s="12">
        <v>12</v>
      </c>
      <c r="B77" s="12"/>
      <c r="C77" s="13">
        <v>1</v>
      </c>
      <c r="D77" s="12">
        <v>82</v>
      </c>
      <c r="E77" s="12">
        <v>8</v>
      </c>
      <c r="F77" s="12">
        <v>11</v>
      </c>
      <c r="G77" s="12">
        <v>85</v>
      </c>
      <c r="H77" s="14">
        <v>18.02</v>
      </c>
      <c r="I77" s="13">
        <f t="shared" si="17"/>
        <v>140</v>
      </c>
      <c r="J77" s="13">
        <f t="shared" si="18"/>
        <v>85</v>
      </c>
      <c r="K77" s="13"/>
      <c r="L77" s="28" t="s">
        <v>22</v>
      </c>
      <c r="M77" s="15">
        <f t="shared" si="19"/>
        <v>82</v>
      </c>
      <c r="N77">
        <f t="shared" si="20"/>
        <v>0</v>
      </c>
      <c r="P77" s="21">
        <f t="shared" si="21"/>
        <v>0.6071428571428571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6" ht="14.25">
      <c r="A78" s="12">
        <v>20</v>
      </c>
      <c r="B78" s="12"/>
      <c r="C78" s="13">
        <v>15</v>
      </c>
      <c r="D78" s="12">
        <v>46</v>
      </c>
      <c r="E78" s="12">
        <v>5</v>
      </c>
      <c r="F78" s="12">
        <v>3</v>
      </c>
      <c r="G78" s="12">
        <v>44</v>
      </c>
      <c r="H78" s="14">
        <v>18.03</v>
      </c>
      <c r="I78" s="13">
        <f t="shared" si="17"/>
        <v>140</v>
      </c>
      <c r="J78" s="13">
        <f t="shared" si="18"/>
        <v>46</v>
      </c>
      <c r="K78" s="13"/>
      <c r="L78" s="28" t="s">
        <v>19</v>
      </c>
      <c r="M78" s="15">
        <f t="shared" si="19"/>
        <v>46</v>
      </c>
      <c r="N78">
        <f t="shared" si="20"/>
        <v>0</v>
      </c>
      <c r="P78" s="21">
        <f t="shared" si="21"/>
        <v>0.32857142857142857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12" ht="14.25">
      <c r="A79" s="12"/>
      <c r="B79" s="12"/>
      <c r="C79" s="13"/>
      <c r="D79" s="12"/>
      <c r="E79" s="12"/>
      <c r="F79" s="12"/>
      <c r="G79" s="12"/>
      <c r="H79" s="14"/>
      <c r="I79" s="13"/>
      <c r="J79" s="13"/>
      <c r="K79" s="13"/>
      <c r="L79" s="28"/>
    </row>
    <row r="80" spans="1:46" ht="14.25">
      <c r="A80" s="12" t="s">
        <v>17</v>
      </c>
      <c r="B80" s="12"/>
      <c r="C80" s="13"/>
      <c r="D80" s="12">
        <f>SUM(D47:D78)</f>
        <v>2225</v>
      </c>
      <c r="E80" s="12">
        <f>SUM(E47:E78)</f>
        <v>230</v>
      </c>
      <c r="F80" s="12">
        <f>SUM(F47:F78)</f>
        <v>350</v>
      </c>
      <c r="G80" s="12">
        <f>SUM(G47:G78)</f>
        <v>2345</v>
      </c>
      <c r="H80" s="14"/>
      <c r="I80" s="12">
        <f>SUM(I47:I78)</f>
        <v>4480</v>
      </c>
      <c r="J80" s="12">
        <f>SUM(J47:J78)</f>
        <v>2388</v>
      </c>
      <c r="K80" s="13"/>
      <c r="L80" s="28"/>
      <c r="M80" s="24">
        <f>D80-E80+F80</f>
        <v>2345</v>
      </c>
      <c r="N80">
        <f>IF(M80-G80=0,0,"chyba")</f>
        <v>0</v>
      </c>
      <c r="P80" s="21">
        <f>J80/I80</f>
        <v>0.5330357142857143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ht="14.25">
      <c r="K81" s="31"/>
    </row>
    <row r="82" spans="1:46" ht="14.25">
      <c r="A82" s="12">
        <v>22</v>
      </c>
      <c r="B82" s="12"/>
      <c r="C82" s="13">
        <v>1</v>
      </c>
      <c r="D82" s="12">
        <v>80</v>
      </c>
      <c r="E82" s="12">
        <v>11</v>
      </c>
      <c r="F82" s="12">
        <v>23</v>
      </c>
      <c r="G82" s="12">
        <v>92</v>
      </c>
      <c r="H82" s="14">
        <v>16.07</v>
      </c>
      <c r="I82" s="13">
        <f aca="true" t="shared" si="23" ref="I82:I110">IF(C82=1,140,IF(C82=2,140,IF(C82="W",140,IF(C82="K",140,IF(C82=15,140,140)))))</f>
        <v>140</v>
      </c>
      <c r="J82" s="13">
        <f aca="true" t="shared" si="24" ref="J82:J110">MAX(D82,G82)</f>
        <v>92</v>
      </c>
      <c r="K82" s="13"/>
      <c r="L82" s="28" t="s">
        <v>22</v>
      </c>
      <c r="M82" s="15">
        <f aca="true" t="shared" si="25" ref="M82:M110">G82-F82+E82</f>
        <v>80</v>
      </c>
      <c r="N82">
        <f aca="true" t="shared" si="26" ref="N82:N110">IF(M82-D82=0,0,"chyba")</f>
        <v>0</v>
      </c>
      <c r="P82" s="21">
        <f aca="true" t="shared" si="27" ref="P82:P110">J82/I82</f>
        <v>0.6571428571428571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6" ht="14.25">
      <c r="A83" s="12">
        <v>22</v>
      </c>
      <c r="B83" s="12"/>
      <c r="C83" s="13">
        <v>1</v>
      </c>
      <c r="D83" s="12">
        <v>99</v>
      </c>
      <c r="E83" s="12">
        <v>9</v>
      </c>
      <c r="F83" s="12">
        <v>15</v>
      </c>
      <c r="G83" s="12">
        <v>105</v>
      </c>
      <c r="H83" s="14">
        <v>16.11</v>
      </c>
      <c r="I83" s="13">
        <f t="shared" si="23"/>
        <v>140</v>
      </c>
      <c r="J83" s="13">
        <f t="shared" si="24"/>
        <v>105</v>
      </c>
      <c r="K83" s="13"/>
      <c r="L83" s="28" t="s">
        <v>22</v>
      </c>
      <c r="M83" s="15">
        <f t="shared" si="25"/>
        <v>99</v>
      </c>
      <c r="N83">
        <f t="shared" si="26"/>
        <v>0</v>
      </c>
      <c r="P83" s="21">
        <f t="shared" si="27"/>
        <v>0.75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6" ht="14.25">
      <c r="A84" s="12">
        <v>22</v>
      </c>
      <c r="B84" s="12"/>
      <c r="C84" s="13">
        <v>15</v>
      </c>
      <c r="D84" s="12">
        <v>57</v>
      </c>
      <c r="E84" s="12">
        <v>6</v>
      </c>
      <c r="F84" s="12">
        <v>12</v>
      </c>
      <c r="G84" s="12">
        <v>63</v>
      </c>
      <c r="H84" s="14">
        <v>16.13</v>
      </c>
      <c r="I84" s="13">
        <f t="shared" si="23"/>
        <v>140</v>
      </c>
      <c r="J84" s="13">
        <f t="shared" si="24"/>
        <v>63</v>
      </c>
      <c r="K84" s="13"/>
      <c r="L84" s="28" t="s">
        <v>20</v>
      </c>
      <c r="M84" s="15">
        <f t="shared" si="25"/>
        <v>57</v>
      </c>
      <c r="N84">
        <f t="shared" si="26"/>
        <v>0</v>
      </c>
      <c r="P84" s="21">
        <f t="shared" si="27"/>
        <v>0.45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1:46" ht="14.25">
      <c r="A85" s="12">
        <v>22</v>
      </c>
      <c r="B85" s="12"/>
      <c r="C85" s="13">
        <v>1</v>
      </c>
      <c r="D85" s="12">
        <v>69</v>
      </c>
      <c r="E85" s="12">
        <v>12</v>
      </c>
      <c r="F85" s="12">
        <v>9</v>
      </c>
      <c r="G85" s="12">
        <v>66</v>
      </c>
      <c r="H85" s="14">
        <v>16.17</v>
      </c>
      <c r="I85" s="13">
        <f t="shared" si="23"/>
        <v>140</v>
      </c>
      <c r="J85" s="13">
        <f t="shared" si="24"/>
        <v>69</v>
      </c>
      <c r="K85" s="13"/>
      <c r="L85" s="28" t="s">
        <v>20</v>
      </c>
      <c r="M85" s="15">
        <f t="shared" si="25"/>
        <v>69</v>
      </c>
      <c r="N85">
        <f t="shared" si="26"/>
        <v>0</v>
      </c>
      <c r="P85" s="21">
        <f t="shared" si="27"/>
        <v>0.4928571428571429</v>
      </c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3"/>
      <c r="AL85" s="23"/>
      <c r="AM85" s="23"/>
      <c r="AN85" s="23"/>
      <c r="AO85" s="23"/>
      <c r="AP85" s="23"/>
      <c r="AQ85" s="23"/>
      <c r="AR85" s="23"/>
      <c r="AS85" s="23"/>
      <c r="AT85" s="23"/>
    </row>
    <row r="86" spans="1:46" ht="14.25">
      <c r="A86" s="12">
        <v>22</v>
      </c>
      <c r="B86" s="12"/>
      <c r="C86" s="13">
        <v>1</v>
      </c>
      <c r="D86" s="12">
        <v>75</v>
      </c>
      <c r="E86" s="12">
        <v>10</v>
      </c>
      <c r="F86" s="12">
        <v>25</v>
      </c>
      <c r="G86" s="12">
        <v>90</v>
      </c>
      <c r="H86" s="14">
        <v>16.23</v>
      </c>
      <c r="I86" s="13">
        <f t="shared" si="23"/>
        <v>140</v>
      </c>
      <c r="J86" s="13">
        <f t="shared" si="24"/>
        <v>90</v>
      </c>
      <c r="K86" s="13"/>
      <c r="L86" s="28" t="s">
        <v>22</v>
      </c>
      <c r="M86" s="15">
        <f t="shared" si="25"/>
        <v>75</v>
      </c>
      <c r="N86">
        <f t="shared" si="26"/>
        <v>0</v>
      </c>
      <c r="P86" s="21">
        <f t="shared" si="27"/>
        <v>0.6428571428571429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1:46" ht="14.25">
      <c r="A87" s="12">
        <v>22</v>
      </c>
      <c r="B87" s="12"/>
      <c r="C87" s="13">
        <v>1</v>
      </c>
      <c r="D87" s="12">
        <v>36</v>
      </c>
      <c r="E87" s="12">
        <v>2</v>
      </c>
      <c r="F87" s="12">
        <v>4</v>
      </c>
      <c r="G87" s="12">
        <v>38</v>
      </c>
      <c r="H87" s="14">
        <v>16.24</v>
      </c>
      <c r="I87" s="13">
        <f t="shared" si="23"/>
        <v>140</v>
      </c>
      <c r="J87" s="13">
        <f t="shared" si="24"/>
        <v>38</v>
      </c>
      <c r="K87" s="13"/>
      <c r="L87" s="28" t="s">
        <v>19</v>
      </c>
      <c r="M87" s="15">
        <f t="shared" si="25"/>
        <v>36</v>
      </c>
      <c r="N87">
        <f t="shared" si="26"/>
        <v>0</v>
      </c>
      <c r="P87" s="21">
        <f t="shared" si="27"/>
        <v>0.2714285714285714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3"/>
      <c r="AL87" s="23"/>
      <c r="AM87" s="23"/>
      <c r="AN87" s="23"/>
      <c r="AO87" s="23"/>
      <c r="AP87" s="23"/>
      <c r="AQ87" s="23"/>
      <c r="AR87" s="23"/>
      <c r="AS87" s="23"/>
      <c r="AT87" s="23"/>
    </row>
    <row r="88" spans="1:46" ht="14.25">
      <c r="A88" s="12">
        <v>22</v>
      </c>
      <c r="B88" s="12"/>
      <c r="C88" s="13">
        <v>15</v>
      </c>
      <c r="D88" s="12">
        <v>90</v>
      </c>
      <c r="E88" s="12">
        <v>8</v>
      </c>
      <c r="F88" s="12">
        <v>29</v>
      </c>
      <c r="G88" s="12">
        <v>111</v>
      </c>
      <c r="H88" s="14">
        <v>16.3</v>
      </c>
      <c r="I88" s="13">
        <f t="shared" si="23"/>
        <v>140</v>
      </c>
      <c r="J88" s="13">
        <f t="shared" si="24"/>
        <v>111</v>
      </c>
      <c r="K88" s="13"/>
      <c r="L88" s="28" t="s">
        <v>21</v>
      </c>
      <c r="M88" s="15">
        <f t="shared" si="25"/>
        <v>90</v>
      </c>
      <c r="N88">
        <f t="shared" si="26"/>
        <v>0</v>
      </c>
      <c r="P88" s="21">
        <f t="shared" si="27"/>
        <v>0.7928571428571428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spans="1:46" ht="14.25">
      <c r="A89" s="12">
        <v>22</v>
      </c>
      <c r="B89" s="12"/>
      <c r="C89" s="13">
        <v>1</v>
      </c>
      <c r="D89" s="12">
        <v>38</v>
      </c>
      <c r="E89" s="12">
        <v>6</v>
      </c>
      <c r="F89" s="12">
        <v>10</v>
      </c>
      <c r="G89" s="12">
        <v>42</v>
      </c>
      <c r="H89" s="14">
        <v>16.32</v>
      </c>
      <c r="I89" s="13">
        <f t="shared" si="23"/>
        <v>140</v>
      </c>
      <c r="J89" s="13">
        <f t="shared" si="24"/>
        <v>42</v>
      </c>
      <c r="K89" s="13">
        <f>SUM(J82:J96)</f>
        <v>1121</v>
      </c>
      <c r="L89" s="28" t="s">
        <v>19</v>
      </c>
      <c r="M89" s="15">
        <f t="shared" si="25"/>
        <v>38</v>
      </c>
      <c r="N89">
        <f t="shared" si="26"/>
        <v>0</v>
      </c>
      <c r="P89" s="21">
        <f t="shared" si="27"/>
        <v>0.3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3"/>
      <c r="AL89" s="23"/>
      <c r="AM89" s="23"/>
      <c r="AN89" s="23"/>
      <c r="AO89" s="23"/>
      <c r="AP89" s="23"/>
      <c r="AQ89" s="23"/>
      <c r="AR89" s="23"/>
      <c r="AS89" s="23"/>
      <c r="AT89" s="23"/>
    </row>
    <row r="90" spans="1:46" ht="14.25">
      <c r="A90" s="12">
        <v>22</v>
      </c>
      <c r="B90" s="12"/>
      <c r="C90" s="13">
        <v>1</v>
      </c>
      <c r="D90" s="12">
        <v>73</v>
      </c>
      <c r="E90" s="12">
        <v>16</v>
      </c>
      <c r="F90" s="12">
        <v>5</v>
      </c>
      <c r="G90" s="12">
        <v>62</v>
      </c>
      <c r="H90" s="14">
        <v>16.35</v>
      </c>
      <c r="I90" s="13">
        <f t="shared" si="23"/>
        <v>140</v>
      </c>
      <c r="J90" s="13">
        <f t="shared" si="24"/>
        <v>73</v>
      </c>
      <c r="K90" s="13">
        <f aca="true" t="shared" si="28" ref="K90:K103">SUM(J83:J97)</f>
        <v>1073</v>
      </c>
      <c r="L90" s="28" t="s">
        <v>37</v>
      </c>
      <c r="M90" s="15">
        <f t="shared" si="25"/>
        <v>73</v>
      </c>
      <c r="N90">
        <f t="shared" si="26"/>
        <v>0</v>
      </c>
      <c r="P90" s="21">
        <f t="shared" si="27"/>
        <v>0.5214285714285715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1:46" ht="14.25">
      <c r="A91" s="12">
        <v>22</v>
      </c>
      <c r="B91" s="12"/>
      <c r="C91" s="13">
        <v>1</v>
      </c>
      <c r="D91" s="12">
        <v>100</v>
      </c>
      <c r="E91" s="12">
        <v>22</v>
      </c>
      <c r="F91" s="12">
        <v>24</v>
      </c>
      <c r="G91" s="12">
        <v>102</v>
      </c>
      <c r="H91" s="14">
        <v>16.44</v>
      </c>
      <c r="I91" s="13">
        <f t="shared" si="23"/>
        <v>140</v>
      </c>
      <c r="J91" s="13">
        <f t="shared" si="24"/>
        <v>102</v>
      </c>
      <c r="K91" s="13">
        <f t="shared" si="28"/>
        <v>1043</v>
      </c>
      <c r="L91" s="28" t="s">
        <v>23</v>
      </c>
      <c r="M91" s="15">
        <f t="shared" si="25"/>
        <v>100</v>
      </c>
      <c r="N91">
        <f t="shared" si="26"/>
        <v>0</v>
      </c>
      <c r="P91" s="21">
        <f t="shared" si="27"/>
        <v>0.7285714285714285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1:46" ht="14.25">
      <c r="A92" s="12">
        <v>22</v>
      </c>
      <c r="B92" s="12"/>
      <c r="C92" s="13">
        <v>15</v>
      </c>
      <c r="D92" s="12">
        <v>52</v>
      </c>
      <c r="E92" s="12">
        <v>7</v>
      </c>
      <c r="F92" s="12">
        <v>9</v>
      </c>
      <c r="G92" s="12">
        <v>54</v>
      </c>
      <c r="H92" s="14">
        <v>16.47</v>
      </c>
      <c r="I92" s="13">
        <f t="shared" si="23"/>
        <v>140</v>
      </c>
      <c r="J92" s="13">
        <f t="shared" si="24"/>
        <v>54</v>
      </c>
      <c r="K92" s="13">
        <f t="shared" si="28"/>
        <v>1029</v>
      </c>
      <c r="L92" s="28" t="s">
        <v>22</v>
      </c>
      <c r="M92" s="15">
        <f t="shared" si="25"/>
        <v>52</v>
      </c>
      <c r="N92">
        <f t="shared" si="26"/>
        <v>0</v>
      </c>
      <c r="P92" s="21">
        <f t="shared" si="27"/>
        <v>0.38571428571428573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  <row r="93" spans="1:46" ht="14.25">
      <c r="A93" s="12">
        <v>22</v>
      </c>
      <c r="B93" s="12"/>
      <c r="C93" s="13">
        <v>1</v>
      </c>
      <c r="D93" s="12">
        <v>81</v>
      </c>
      <c r="E93" s="12">
        <v>7</v>
      </c>
      <c r="F93" s="12">
        <v>16</v>
      </c>
      <c r="G93" s="12">
        <v>90</v>
      </c>
      <c r="H93" s="14">
        <v>16.52</v>
      </c>
      <c r="I93" s="13">
        <f t="shared" si="23"/>
        <v>140</v>
      </c>
      <c r="J93" s="13">
        <f t="shared" si="24"/>
        <v>90</v>
      </c>
      <c r="K93" s="13">
        <f t="shared" si="28"/>
        <v>1045</v>
      </c>
      <c r="L93" s="28" t="s">
        <v>23</v>
      </c>
      <c r="M93" s="15">
        <f t="shared" si="25"/>
        <v>81</v>
      </c>
      <c r="N93">
        <f t="shared" si="26"/>
        <v>0</v>
      </c>
      <c r="P93" s="21">
        <f t="shared" si="27"/>
        <v>0.6428571428571429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3"/>
      <c r="AL93" s="23"/>
      <c r="AM93" s="23"/>
      <c r="AN93" s="23"/>
      <c r="AO93" s="23"/>
      <c r="AP93" s="23"/>
      <c r="AQ93" s="23"/>
      <c r="AR93" s="23"/>
      <c r="AS93" s="23"/>
      <c r="AT93" s="23"/>
    </row>
    <row r="94" spans="1:46" ht="14.25">
      <c r="A94" s="12">
        <v>22</v>
      </c>
      <c r="B94" s="12"/>
      <c r="C94" s="13">
        <v>1</v>
      </c>
      <c r="D94" s="12">
        <v>30</v>
      </c>
      <c r="E94" s="12">
        <v>2</v>
      </c>
      <c r="F94" s="12">
        <v>8</v>
      </c>
      <c r="G94" s="12">
        <v>36</v>
      </c>
      <c r="H94" s="14">
        <v>16.53</v>
      </c>
      <c r="I94" s="13">
        <f t="shared" si="23"/>
        <v>140</v>
      </c>
      <c r="J94" s="13">
        <f t="shared" si="24"/>
        <v>36</v>
      </c>
      <c r="K94" s="13">
        <f t="shared" si="28"/>
        <v>1060</v>
      </c>
      <c r="L94" s="28" t="s">
        <v>20</v>
      </c>
      <c r="M94" s="15">
        <f t="shared" si="25"/>
        <v>30</v>
      </c>
      <c r="N94">
        <f t="shared" si="26"/>
        <v>0</v>
      </c>
      <c r="P94" s="21">
        <f t="shared" si="27"/>
        <v>0.2571428571428571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1:46" ht="14.25">
      <c r="A95" s="12">
        <v>22</v>
      </c>
      <c r="B95" s="12"/>
      <c r="C95" s="13">
        <v>1</v>
      </c>
      <c r="D95" s="12">
        <v>80</v>
      </c>
      <c r="E95" s="12">
        <v>12</v>
      </c>
      <c r="F95" s="12">
        <v>14</v>
      </c>
      <c r="G95" s="12">
        <v>82</v>
      </c>
      <c r="H95" s="14">
        <v>17</v>
      </c>
      <c r="I95" s="13">
        <f t="shared" si="23"/>
        <v>140</v>
      </c>
      <c r="J95" s="13">
        <f t="shared" si="24"/>
        <v>82</v>
      </c>
      <c r="K95" s="13">
        <f t="shared" si="28"/>
        <v>1112</v>
      </c>
      <c r="L95" s="28" t="s">
        <v>23</v>
      </c>
      <c r="M95" s="15">
        <f t="shared" si="25"/>
        <v>80</v>
      </c>
      <c r="N95">
        <f t="shared" si="26"/>
        <v>0</v>
      </c>
      <c r="P95" s="21">
        <f t="shared" si="27"/>
        <v>0.5857142857142857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3"/>
      <c r="AL95" s="23"/>
      <c r="AM95" s="23"/>
      <c r="AN95" s="23"/>
      <c r="AO95" s="23"/>
      <c r="AP95" s="23"/>
      <c r="AQ95" s="23"/>
      <c r="AR95" s="23"/>
      <c r="AS95" s="23"/>
      <c r="AT95" s="23"/>
    </row>
    <row r="96" spans="1:46" ht="14.25">
      <c r="A96" s="12">
        <v>22</v>
      </c>
      <c r="B96" s="12"/>
      <c r="C96" s="13">
        <v>1</v>
      </c>
      <c r="D96" s="12">
        <v>70</v>
      </c>
      <c r="E96" s="12">
        <v>14</v>
      </c>
      <c r="F96" s="12">
        <v>18</v>
      </c>
      <c r="G96" s="12">
        <v>74</v>
      </c>
      <c r="H96" s="14">
        <v>17.04</v>
      </c>
      <c r="I96" s="13">
        <f t="shared" si="23"/>
        <v>140</v>
      </c>
      <c r="J96" s="13">
        <f t="shared" si="24"/>
        <v>74</v>
      </c>
      <c r="K96" s="13">
        <f t="shared" si="28"/>
        <v>1031</v>
      </c>
      <c r="L96" s="28" t="s">
        <v>23</v>
      </c>
      <c r="M96" s="15">
        <f t="shared" si="25"/>
        <v>70</v>
      </c>
      <c r="N96">
        <f t="shared" si="26"/>
        <v>0</v>
      </c>
      <c r="P96" s="21">
        <f t="shared" si="27"/>
        <v>0.5285714285714286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3"/>
      <c r="AL96" s="23"/>
      <c r="AM96" s="23"/>
      <c r="AN96" s="23"/>
      <c r="AO96" s="23"/>
      <c r="AP96" s="23"/>
      <c r="AQ96" s="23"/>
      <c r="AR96" s="23"/>
      <c r="AS96" s="23"/>
      <c r="AT96" s="23"/>
    </row>
    <row r="97" spans="1:46" ht="14.25">
      <c r="A97" s="12">
        <v>22</v>
      </c>
      <c r="B97" s="12"/>
      <c r="C97" s="13">
        <v>1</v>
      </c>
      <c r="D97" s="12">
        <v>38</v>
      </c>
      <c r="E97" s="12">
        <v>1</v>
      </c>
      <c r="F97" s="12">
        <v>7</v>
      </c>
      <c r="G97" s="12">
        <v>44</v>
      </c>
      <c r="H97" s="14">
        <v>17.05</v>
      </c>
      <c r="I97" s="13">
        <f t="shared" si="23"/>
        <v>140</v>
      </c>
      <c r="J97" s="13">
        <f t="shared" si="24"/>
        <v>44</v>
      </c>
      <c r="K97" s="13">
        <f t="shared" si="28"/>
        <v>1089</v>
      </c>
      <c r="L97" s="28" t="s">
        <v>20</v>
      </c>
      <c r="M97" s="15">
        <f t="shared" si="25"/>
        <v>38</v>
      </c>
      <c r="N97">
        <f t="shared" si="26"/>
        <v>0</v>
      </c>
      <c r="P97" s="21">
        <f t="shared" si="27"/>
        <v>0.3142857142857143</v>
      </c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1:46" ht="14.25">
      <c r="A98" s="12">
        <v>22</v>
      </c>
      <c r="B98" s="12"/>
      <c r="C98" s="13" t="s">
        <v>26</v>
      </c>
      <c r="D98" s="12">
        <v>55</v>
      </c>
      <c r="E98" s="12">
        <v>5</v>
      </c>
      <c r="F98" s="12">
        <v>25</v>
      </c>
      <c r="G98" s="12">
        <v>75</v>
      </c>
      <c r="H98" s="14">
        <v>17.1</v>
      </c>
      <c r="I98" s="13">
        <f t="shared" si="23"/>
        <v>140</v>
      </c>
      <c r="J98" s="13">
        <f t="shared" si="24"/>
        <v>75</v>
      </c>
      <c r="K98" s="13">
        <f t="shared" si="28"/>
        <v>1053</v>
      </c>
      <c r="L98" s="28" t="s">
        <v>21</v>
      </c>
      <c r="M98" s="15">
        <f t="shared" si="25"/>
        <v>55</v>
      </c>
      <c r="N98">
        <f t="shared" si="26"/>
        <v>0</v>
      </c>
      <c r="P98" s="21">
        <f t="shared" si="27"/>
        <v>0.5357142857142857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1:46" ht="14.25">
      <c r="A99" s="12">
        <v>22</v>
      </c>
      <c r="B99" s="12"/>
      <c r="C99" s="13">
        <v>1</v>
      </c>
      <c r="D99" s="12">
        <v>49</v>
      </c>
      <c r="E99" s="12">
        <v>18</v>
      </c>
      <c r="F99" s="12">
        <v>12</v>
      </c>
      <c r="G99" s="12">
        <v>43</v>
      </c>
      <c r="H99" s="14">
        <v>17.12</v>
      </c>
      <c r="I99" s="13">
        <f t="shared" si="23"/>
        <v>140</v>
      </c>
      <c r="J99" s="13">
        <f t="shared" si="24"/>
        <v>49</v>
      </c>
      <c r="K99" s="13">
        <f t="shared" si="28"/>
        <v>1049</v>
      </c>
      <c r="L99" s="28" t="s">
        <v>19</v>
      </c>
      <c r="M99" s="15">
        <f t="shared" si="25"/>
        <v>49</v>
      </c>
      <c r="N99">
        <f t="shared" si="26"/>
        <v>0</v>
      </c>
      <c r="P99" s="21">
        <f t="shared" si="27"/>
        <v>0.35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3"/>
      <c r="AL99" s="23"/>
      <c r="AM99" s="23"/>
      <c r="AN99" s="23"/>
      <c r="AO99" s="23"/>
      <c r="AP99" s="23"/>
      <c r="AQ99" s="23"/>
      <c r="AR99" s="23"/>
      <c r="AS99" s="23"/>
      <c r="AT99" s="23"/>
    </row>
    <row r="100" spans="1:46" ht="14.25">
      <c r="A100" s="12">
        <v>22</v>
      </c>
      <c r="B100" s="12"/>
      <c r="C100" s="13">
        <v>1</v>
      </c>
      <c r="D100" s="12">
        <v>76</v>
      </c>
      <c r="E100" s="12">
        <v>9</v>
      </c>
      <c r="F100" s="12">
        <v>18</v>
      </c>
      <c r="G100" s="12">
        <v>85</v>
      </c>
      <c r="H100" s="14">
        <v>17.16</v>
      </c>
      <c r="I100" s="13">
        <f t="shared" si="23"/>
        <v>140</v>
      </c>
      <c r="J100" s="13">
        <f t="shared" si="24"/>
        <v>85</v>
      </c>
      <c r="K100" s="13">
        <f t="shared" si="28"/>
        <v>1049</v>
      </c>
      <c r="L100" s="28" t="s">
        <v>19</v>
      </c>
      <c r="M100" s="15">
        <f t="shared" si="25"/>
        <v>76</v>
      </c>
      <c r="N100">
        <f t="shared" si="26"/>
        <v>0</v>
      </c>
      <c r="P100" s="21">
        <f t="shared" si="27"/>
        <v>0.6071428571428571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</row>
    <row r="101" spans="1:46" ht="14.25">
      <c r="A101" s="12">
        <v>22</v>
      </c>
      <c r="B101" s="12"/>
      <c r="C101" s="13">
        <v>1</v>
      </c>
      <c r="D101" s="12">
        <v>103</v>
      </c>
      <c r="E101" s="12">
        <v>14</v>
      </c>
      <c r="F101" s="12">
        <v>16</v>
      </c>
      <c r="G101" s="12">
        <v>105</v>
      </c>
      <c r="H101" s="14">
        <v>17.21</v>
      </c>
      <c r="I101" s="13">
        <f t="shared" si="23"/>
        <v>140</v>
      </c>
      <c r="J101" s="13">
        <f t="shared" si="24"/>
        <v>105</v>
      </c>
      <c r="K101" s="13">
        <f t="shared" si="28"/>
        <v>988</v>
      </c>
      <c r="L101" s="28" t="s">
        <v>20</v>
      </c>
      <c r="M101" s="15">
        <f t="shared" si="25"/>
        <v>103</v>
      </c>
      <c r="N101">
        <f t="shared" si="26"/>
        <v>0</v>
      </c>
      <c r="P101" s="21">
        <f t="shared" si="27"/>
        <v>0.75</v>
      </c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</row>
    <row r="102" spans="1:46" ht="14.25">
      <c r="A102" s="12">
        <v>22</v>
      </c>
      <c r="B102" s="12"/>
      <c r="C102" s="13">
        <v>15</v>
      </c>
      <c r="D102" s="12">
        <v>67</v>
      </c>
      <c r="E102" s="12">
        <v>6</v>
      </c>
      <c r="F102" s="12">
        <v>29</v>
      </c>
      <c r="G102" s="12">
        <v>90</v>
      </c>
      <c r="H102" s="14">
        <v>17.27</v>
      </c>
      <c r="I102" s="13">
        <f t="shared" si="23"/>
        <v>140</v>
      </c>
      <c r="J102" s="13">
        <f t="shared" si="24"/>
        <v>90</v>
      </c>
      <c r="K102" s="13">
        <f t="shared" si="28"/>
        <v>1055</v>
      </c>
      <c r="L102" s="28" t="s">
        <v>22</v>
      </c>
      <c r="M102" s="15">
        <f t="shared" si="25"/>
        <v>67</v>
      </c>
      <c r="N102">
        <f t="shared" si="26"/>
        <v>0</v>
      </c>
      <c r="P102" s="21">
        <f t="shared" si="27"/>
        <v>0.6428571428571429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</row>
    <row r="103" spans="1:46" ht="14.25">
      <c r="A103" s="12">
        <v>22</v>
      </c>
      <c r="B103" s="12"/>
      <c r="C103" s="13">
        <v>1</v>
      </c>
      <c r="D103" s="12">
        <v>26</v>
      </c>
      <c r="E103" s="12">
        <v>2</v>
      </c>
      <c r="F103" s="12">
        <v>6</v>
      </c>
      <c r="G103" s="12">
        <v>30</v>
      </c>
      <c r="H103" s="14">
        <v>17.29</v>
      </c>
      <c r="I103" s="13">
        <f t="shared" si="23"/>
        <v>140</v>
      </c>
      <c r="J103" s="13">
        <f t="shared" si="24"/>
        <v>30</v>
      </c>
      <c r="K103" s="13">
        <f t="shared" si="28"/>
        <v>1029</v>
      </c>
      <c r="L103" s="28" t="s">
        <v>20</v>
      </c>
      <c r="M103" s="15">
        <f t="shared" si="25"/>
        <v>26</v>
      </c>
      <c r="N103">
        <f t="shared" si="26"/>
        <v>0</v>
      </c>
      <c r="P103" s="21">
        <f t="shared" si="27"/>
        <v>0.21428571428571427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1:46" ht="14.25">
      <c r="A104" s="12">
        <v>22</v>
      </c>
      <c r="B104" s="12"/>
      <c r="C104" s="13">
        <v>1</v>
      </c>
      <c r="D104" s="12">
        <v>80</v>
      </c>
      <c r="E104" s="12">
        <v>8</v>
      </c>
      <c r="F104" s="12">
        <v>28</v>
      </c>
      <c r="G104" s="12">
        <v>100</v>
      </c>
      <c r="H104" s="14">
        <v>17.34</v>
      </c>
      <c r="I104" s="13">
        <f t="shared" si="23"/>
        <v>140</v>
      </c>
      <c r="J104" s="13">
        <f t="shared" si="24"/>
        <v>100</v>
      </c>
      <c r="K104" s="13"/>
      <c r="L104" s="28" t="s">
        <v>21</v>
      </c>
      <c r="M104" s="15">
        <f t="shared" si="25"/>
        <v>80</v>
      </c>
      <c r="N104">
        <f t="shared" si="26"/>
        <v>0</v>
      </c>
      <c r="P104" s="21">
        <f t="shared" si="27"/>
        <v>0.7142857142857143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</row>
    <row r="105" spans="1:46" ht="14.25">
      <c r="A105" s="12">
        <v>22</v>
      </c>
      <c r="B105" s="12"/>
      <c r="C105" s="13" t="s">
        <v>26</v>
      </c>
      <c r="D105" s="12">
        <v>37</v>
      </c>
      <c r="E105" s="12">
        <v>5</v>
      </c>
      <c r="F105" s="12">
        <v>4</v>
      </c>
      <c r="G105" s="12">
        <v>36</v>
      </c>
      <c r="H105" s="14">
        <v>17.36</v>
      </c>
      <c r="I105" s="13">
        <f t="shared" si="23"/>
        <v>140</v>
      </c>
      <c r="J105" s="13">
        <f t="shared" si="24"/>
        <v>37</v>
      </c>
      <c r="K105" s="13"/>
      <c r="L105" s="28" t="s">
        <v>19</v>
      </c>
      <c r="M105" s="15">
        <f t="shared" si="25"/>
        <v>37</v>
      </c>
      <c r="N105">
        <f t="shared" si="26"/>
        <v>0</v>
      </c>
      <c r="P105" s="21">
        <f t="shared" si="27"/>
        <v>0.2642857142857143</v>
      </c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</row>
    <row r="106" spans="1:46" ht="14.25">
      <c r="A106" s="12">
        <v>22</v>
      </c>
      <c r="B106" s="12"/>
      <c r="C106" s="13">
        <v>1</v>
      </c>
      <c r="D106" s="12">
        <v>98</v>
      </c>
      <c r="E106" s="12">
        <v>25</v>
      </c>
      <c r="F106" s="12">
        <v>17</v>
      </c>
      <c r="G106" s="12">
        <v>90</v>
      </c>
      <c r="H106" s="14">
        <v>17.44</v>
      </c>
      <c r="I106" s="13">
        <f t="shared" si="23"/>
        <v>140</v>
      </c>
      <c r="J106" s="13">
        <f t="shared" si="24"/>
        <v>98</v>
      </c>
      <c r="K106" s="13"/>
      <c r="L106" s="28" t="s">
        <v>23</v>
      </c>
      <c r="M106" s="15">
        <f t="shared" si="25"/>
        <v>98</v>
      </c>
      <c r="N106">
        <f t="shared" si="26"/>
        <v>0</v>
      </c>
      <c r="P106" s="21">
        <f t="shared" si="27"/>
        <v>0.7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</row>
    <row r="107" spans="1:46" ht="14.25">
      <c r="A107" s="12">
        <v>22</v>
      </c>
      <c r="B107" s="12"/>
      <c r="C107" s="13">
        <v>1</v>
      </c>
      <c r="D107" s="12">
        <v>54</v>
      </c>
      <c r="E107" s="12">
        <v>10</v>
      </c>
      <c r="F107" s="12">
        <v>6</v>
      </c>
      <c r="G107" s="12">
        <v>50</v>
      </c>
      <c r="H107" s="14">
        <v>17.45</v>
      </c>
      <c r="I107" s="13">
        <f t="shared" si="23"/>
        <v>140</v>
      </c>
      <c r="J107" s="13">
        <f t="shared" si="24"/>
        <v>54</v>
      </c>
      <c r="K107" s="13"/>
      <c r="L107" s="28" t="s">
        <v>20</v>
      </c>
      <c r="M107" s="15">
        <f t="shared" si="25"/>
        <v>54</v>
      </c>
      <c r="N107">
        <f t="shared" si="26"/>
        <v>0</v>
      </c>
      <c r="P107" s="21">
        <f t="shared" si="27"/>
        <v>0.38571428571428573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</row>
    <row r="108" spans="1:46" ht="14.25">
      <c r="A108" s="12">
        <v>22</v>
      </c>
      <c r="B108" s="12"/>
      <c r="C108" s="13">
        <v>15</v>
      </c>
      <c r="D108" s="12">
        <v>29</v>
      </c>
      <c r="E108" s="12">
        <v>4</v>
      </c>
      <c r="F108" s="12">
        <v>4</v>
      </c>
      <c r="G108" s="12">
        <v>29</v>
      </c>
      <c r="H108" s="14">
        <v>17.48</v>
      </c>
      <c r="I108" s="13">
        <f t="shared" si="23"/>
        <v>140</v>
      </c>
      <c r="J108" s="13">
        <f t="shared" si="24"/>
        <v>29</v>
      </c>
      <c r="K108" s="13"/>
      <c r="L108" s="28" t="s">
        <v>19</v>
      </c>
      <c r="M108" s="15">
        <f t="shared" si="25"/>
        <v>29</v>
      </c>
      <c r="N108">
        <f t="shared" si="26"/>
        <v>0</v>
      </c>
      <c r="P108" s="21">
        <f t="shared" si="27"/>
        <v>0.20714285714285716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</row>
    <row r="109" spans="1:46" ht="14.25">
      <c r="A109" s="12">
        <v>22</v>
      </c>
      <c r="B109" s="12"/>
      <c r="C109" s="13" t="s">
        <v>26</v>
      </c>
      <c r="D109" s="12">
        <v>75</v>
      </c>
      <c r="E109" s="12">
        <v>7</v>
      </c>
      <c r="F109" s="12">
        <v>35</v>
      </c>
      <c r="G109" s="12">
        <v>103</v>
      </c>
      <c r="H109" s="14">
        <v>17.59</v>
      </c>
      <c r="I109" s="13">
        <f t="shared" si="23"/>
        <v>140</v>
      </c>
      <c r="J109" s="13">
        <f t="shared" si="24"/>
        <v>103</v>
      </c>
      <c r="K109" s="13"/>
      <c r="L109" s="28" t="s">
        <v>30</v>
      </c>
      <c r="M109" s="15">
        <f t="shared" si="25"/>
        <v>75</v>
      </c>
      <c r="N109">
        <f t="shared" si="26"/>
        <v>0</v>
      </c>
      <c r="P109" s="21">
        <f t="shared" si="27"/>
        <v>0.7357142857142858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</row>
    <row r="110" spans="1:46" ht="14.25">
      <c r="A110" s="12">
        <v>22</v>
      </c>
      <c r="B110" s="12"/>
      <c r="C110" s="13">
        <v>1</v>
      </c>
      <c r="D110" s="12">
        <v>56</v>
      </c>
      <c r="E110" s="12">
        <v>8</v>
      </c>
      <c r="F110" s="12">
        <v>4</v>
      </c>
      <c r="G110" s="12">
        <v>52</v>
      </c>
      <c r="H110" s="14">
        <v>18</v>
      </c>
      <c r="I110" s="13">
        <f t="shared" si="23"/>
        <v>140</v>
      </c>
      <c r="J110" s="13">
        <f t="shared" si="24"/>
        <v>56</v>
      </c>
      <c r="K110" s="13"/>
      <c r="L110" s="28" t="s">
        <v>23</v>
      </c>
      <c r="M110" s="15">
        <f t="shared" si="25"/>
        <v>56</v>
      </c>
      <c r="N110">
        <f t="shared" si="26"/>
        <v>0</v>
      </c>
      <c r="P110" s="21">
        <f t="shared" si="27"/>
        <v>0.4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</row>
    <row r="111" spans="1:12" ht="14.25">
      <c r="A111" s="12"/>
      <c r="B111" s="12"/>
      <c r="C111" s="13"/>
      <c r="D111" s="12"/>
      <c r="E111" s="12"/>
      <c r="F111" s="12"/>
      <c r="G111" s="12"/>
      <c r="H111" s="14"/>
      <c r="I111" s="13"/>
      <c r="J111" s="13"/>
      <c r="K111" s="13"/>
      <c r="L111" s="28"/>
    </row>
    <row r="112" spans="1:46" ht="14.25">
      <c r="A112" s="12" t="s">
        <v>17</v>
      </c>
      <c r="B112" s="12"/>
      <c r="C112" s="13"/>
      <c r="D112" s="12">
        <f>SUM(D82:D110)</f>
        <v>1873</v>
      </c>
      <c r="E112" s="12">
        <f>SUM(E82:E110)</f>
        <v>266</v>
      </c>
      <c r="F112" s="12">
        <f>SUM(F82:F110)</f>
        <v>432</v>
      </c>
      <c r="G112" s="12">
        <f>SUM(G82:G110)</f>
        <v>2039</v>
      </c>
      <c r="H112" s="14"/>
      <c r="I112" s="12">
        <f>SUM(I82:I110)</f>
        <v>4060</v>
      </c>
      <c r="J112" s="12">
        <f>SUM(J82:J110)</f>
        <v>2076</v>
      </c>
      <c r="K112" s="12"/>
      <c r="L112" s="28"/>
      <c r="M112" s="24">
        <f>D112-E112+F112</f>
        <v>2039</v>
      </c>
      <c r="N112">
        <f>IF(M112-G112=0,0,"chyba")</f>
        <v>0</v>
      </c>
      <c r="P112" s="21">
        <f>J112/I112</f>
        <v>0.5113300492610837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</row>
  </sheetData>
  <conditionalFormatting sqref="AK26:AT26 AK9:AT24 AK45:AT45 AK28:AT43 AK80:AT80 AK47:AT78 AK112:AT112 AK82:AT110">
    <cfRule type="expression" priority="1" dxfId="0" stopIfTrue="1">
      <formula>($J9/$I9)&gt;AK$8</formula>
    </cfRule>
  </conditionalFormatting>
  <conditionalFormatting sqref="Q26:AJ26 Q9:AJ24 Q45:AJ45 Q28:AJ43 Q80:AJ80 Q47:AJ78 Q112:AJ112 Q82:AJ110">
    <cfRule type="expression" priority="2" dxfId="1" stopIfTrue="1">
      <formula>($J9/$I9)&gt;=Q$8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2016-05-06T03:35:08Z</dcterms:modified>
  <cp:category/>
  <cp:version/>
  <cp:contentType/>
  <cp:contentStatus/>
</cp:coreProperties>
</file>