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80" windowHeight="6750" tabRatio="921" activeTab="1"/>
  </bookViews>
  <sheets>
    <sheet name="časové" sheetId="1" r:id="rId1"/>
    <sheet name="linkové" sheetId="2" r:id="rId2"/>
  </sheets>
  <definedNames/>
  <calcPr fullCalcOnLoad="1"/>
</workbook>
</file>

<file path=xl/sharedStrings.xml><?xml version="1.0" encoding="utf-8"?>
<sst xmlns="http://schemas.openxmlformats.org/spreadsheetml/2006/main" count="186" uniqueCount="36">
  <si>
    <t xml:space="preserve">PROFIL: </t>
  </si>
  <si>
    <t>DRUH:</t>
  </si>
  <si>
    <t>B u s</t>
  </si>
  <si>
    <t>SMĚR:</t>
  </si>
  <si>
    <t>výstup</t>
  </si>
  <si>
    <t xml:space="preserve">Linky : </t>
  </si>
  <si>
    <t xml:space="preserve"> </t>
  </si>
  <si>
    <t>DATUM:</t>
  </si>
  <si>
    <t>OBDOBÍ:</t>
  </si>
  <si>
    <t>linka</t>
  </si>
  <si>
    <t>typ vozu</t>
  </si>
  <si>
    <t>příjezd</t>
  </si>
  <si>
    <t>nástup</t>
  </si>
  <si>
    <t>odjezd</t>
  </si>
  <si>
    <t>čas odjezd</t>
  </si>
  <si>
    <t>nabídka</t>
  </si>
  <si>
    <t>poptávka maxprofil</t>
  </si>
  <si>
    <t>kontrola</t>
  </si>
  <si>
    <t>suma</t>
  </si>
  <si>
    <t>odchylka JŘ</t>
  </si>
  <si>
    <r>
      <t>Typ vozů:</t>
    </r>
    <r>
      <rPr>
        <sz val="11"/>
        <rFont val="Arial CE"/>
        <family val="0"/>
      </rPr>
      <t xml:space="preserve"> 1 - nízkopodlažní sólo, 2 - dvoudveřový, 3 - třídveřový, 4 - kloub, 5 - nízkopodlažní kloub, 6 - midibus</t>
    </r>
  </si>
  <si>
    <t>177, 193, 197, 326, H1</t>
  </si>
  <si>
    <t>pondělí 4.4.2016</t>
  </si>
  <si>
    <t>15:45 - 17:30</t>
  </si>
  <si>
    <t>Volha, Koleje Jižní Město, Na Proutcích, U Dálnice, Na Jelenách</t>
  </si>
  <si>
    <t>směr</t>
  </si>
  <si>
    <t>Chodov</t>
  </si>
  <si>
    <t>Opatov</t>
  </si>
  <si>
    <t>KJM</t>
  </si>
  <si>
    <t>Jesenice</t>
  </si>
  <si>
    <t>Háje</t>
  </si>
  <si>
    <t>Písnice</t>
  </si>
  <si>
    <t>Šeberák</t>
  </si>
  <si>
    <t>Křiž. NA JELENÁCH x U KUNRATICKÉHO LESA</t>
  </si>
  <si>
    <t>H1</t>
  </si>
  <si>
    <t>IKEM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</si>
</sst>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"/>
    <numFmt numFmtId="165" formatCode="0.00_ ;\-0.0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h:mm;@"/>
  </numFmts>
  <fonts count="10">
    <font>
      <sz val="11"/>
      <name val="Arial CE"/>
      <family val="0"/>
    </font>
    <font>
      <b/>
      <sz val="11"/>
      <name val="Arial CE"/>
      <family val="0"/>
    </font>
    <font>
      <i/>
      <sz val="11"/>
      <name val="Arial CE"/>
      <family val="0"/>
    </font>
    <font>
      <b/>
      <i/>
      <sz val="11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u val="single"/>
      <sz val="11"/>
      <color indexed="12"/>
      <name val="Arial CE"/>
      <family val="0"/>
    </font>
    <font>
      <u val="single"/>
      <sz val="11"/>
      <color indexed="36"/>
      <name val="Arial CE"/>
      <family val="0"/>
    </font>
    <font>
      <b/>
      <sz val="9"/>
      <name val="Arial CE"/>
      <family val="2"/>
    </font>
    <font>
      <sz val="11"/>
      <color indexed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justify"/>
    </xf>
    <xf numFmtId="2" fontId="0" fillId="0" borderId="3" xfId="0" applyNumberFormat="1" applyFont="1" applyBorder="1" applyAlignment="1">
      <alignment horizontal="center" vertical="justify"/>
    </xf>
    <xf numFmtId="0" fontId="0" fillId="0" borderId="0" xfId="0" applyFont="1" applyBorder="1" applyAlignment="1">
      <alignment/>
    </xf>
    <xf numFmtId="9" fontId="0" fillId="0" borderId="0" xfId="0" applyNumberFormat="1" applyFill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9" fillId="0" borderId="0" xfId="0" applyNumberFormat="1" applyFont="1" applyFill="1" applyAlignment="1">
      <alignment/>
    </xf>
    <xf numFmtId="9" fontId="5" fillId="0" borderId="0" xfId="20" applyFont="1" applyAlignment="1">
      <alignment horizontal="center" vertical="top" textRotation="90" shrinkToFit="1"/>
    </xf>
    <xf numFmtId="9" fontId="5" fillId="0" borderId="4" xfId="0" applyNumberFormat="1" applyFont="1" applyFill="1" applyBorder="1" applyAlignment="1">
      <alignment/>
    </xf>
    <xf numFmtId="9" fontId="5" fillId="2" borderId="4" xfId="0" applyNumberFormat="1" applyFont="1" applyFill="1" applyBorder="1" applyAlignment="1">
      <alignment/>
    </xf>
    <xf numFmtId="9" fontId="5" fillId="3" borderId="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" xfId="0" applyFont="1" applyFill="1" applyBorder="1" applyAlignment="1">
      <alignment horizontal="center" vertical="justify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justify"/>
    </xf>
    <xf numFmtId="170" fontId="0" fillId="0" borderId="3" xfId="0" applyNumberFormat="1" applyFont="1" applyBorder="1" applyAlignment="1">
      <alignment horizontal="center" vertical="justify"/>
    </xf>
    <xf numFmtId="1" fontId="0" fillId="0" borderId="3" xfId="0" applyNumberFormat="1" applyFont="1" applyBorder="1" applyAlignment="1">
      <alignment horizontal="center" vertical="justify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2">
    <dxf>
      <font>
        <color rgb="FFFFFFC0"/>
      </font>
      <fill>
        <patternFill>
          <bgColor rgb="FFFF0000"/>
        </patternFill>
      </fill>
      <border/>
    </dxf>
    <dxf>
      <font>
        <color rgb="FFFFFFC0"/>
      </font>
      <fill>
        <patternFill>
          <bgColor rgb="FF3366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1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5.59765625" style="0" customWidth="1"/>
    <col min="2" max="2" width="8.09765625" style="0" customWidth="1"/>
    <col min="3" max="3" width="5.59765625" style="0" customWidth="1"/>
    <col min="4" max="6" width="6.59765625" style="0" customWidth="1"/>
    <col min="7" max="7" width="7" style="0" customWidth="1"/>
    <col min="8" max="8" width="7.59765625" style="2" customWidth="1"/>
    <col min="9" max="11" width="8.09765625" style="0" customWidth="1"/>
    <col min="12" max="12" width="6" style="0" customWidth="1"/>
    <col min="13" max="13" width="1.69921875" style="0" customWidth="1"/>
    <col min="14" max="14" width="5.09765625" style="16" bestFit="1" customWidth="1"/>
    <col min="15" max="44" width="1.69921875" style="0" customWidth="1"/>
  </cols>
  <sheetData>
    <row r="1" spans="1:12" ht="18">
      <c r="A1" s="8" t="s">
        <v>0</v>
      </c>
      <c r="C1" s="3" t="s">
        <v>33</v>
      </c>
      <c r="H1" s="4"/>
      <c r="K1" s="4" t="s">
        <v>1</v>
      </c>
      <c r="L1" t="s">
        <v>2</v>
      </c>
    </row>
    <row r="2" spans="1:12" ht="14.25">
      <c r="A2" s="5" t="s">
        <v>3</v>
      </c>
      <c r="C2" t="s">
        <v>24</v>
      </c>
      <c r="H2" s="4"/>
      <c r="I2" s="17"/>
      <c r="K2" s="4" t="s">
        <v>5</v>
      </c>
      <c r="L2" s="17" t="s">
        <v>21</v>
      </c>
    </row>
    <row r="3" spans="1:8" ht="14.25">
      <c r="A3" s="5"/>
      <c r="H3" t="s">
        <v>6</v>
      </c>
    </row>
    <row r="4" spans="1:9" ht="14.25">
      <c r="A4" s="5" t="s">
        <v>7</v>
      </c>
      <c r="C4" t="s">
        <v>22</v>
      </c>
      <c r="H4" s="4" t="s">
        <v>8</v>
      </c>
      <c r="I4" t="s">
        <v>23</v>
      </c>
    </row>
    <row r="6" ht="15">
      <c r="A6" s="1" t="s">
        <v>20</v>
      </c>
    </row>
    <row r="7" ht="15" thickBot="1"/>
    <row r="8" spans="1:44" s="7" customFormat="1" ht="30.75" thickBot="1">
      <c r="A8" s="9" t="s">
        <v>9</v>
      </c>
      <c r="B8" s="10" t="s">
        <v>25</v>
      </c>
      <c r="C8" s="10" t="s">
        <v>10</v>
      </c>
      <c r="D8" s="26" t="s">
        <v>11</v>
      </c>
      <c r="E8" s="26" t="s">
        <v>4</v>
      </c>
      <c r="F8" s="26" t="s">
        <v>12</v>
      </c>
      <c r="G8" s="10" t="s">
        <v>13</v>
      </c>
      <c r="H8" s="11" t="s">
        <v>14</v>
      </c>
      <c r="I8" s="10" t="s">
        <v>15</v>
      </c>
      <c r="J8" s="26" t="s">
        <v>16</v>
      </c>
      <c r="K8" s="27" t="s">
        <v>19</v>
      </c>
      <c r="L8" s="6" t="s">
        <v>17</v>
      </c>
      <c r="M8" s="18"/>
      <c r="N8" s="19">
        <v>0.05</v>
      </c>
      <c r="O8" s="20">
        <v>0.05</v>
      </c>
      <c r="P8" s="20">
        <f aca="true" t="shared" si="0" ref="P8:AR8">O8+$N8</f>
        <v>0.1</v>
      </c>
      <c r="Q8" s="20">
        <f t="shared" si="0"/>
        <v>0.15000000000000002</v>
      </c>
      <c r="R8" s="20">
        <f t="shared" si="0"/>
        <v>0.2</v>
      </c>
      <c r="S8" s="20">
        <f t="shared" si="0"/>
        <v>0.25</v>
      </c>
      <c r="T8" s="20">
        <f t="shared" si="0"/>
        <v>0.3</v>
      </c>
      <c r="U8" s="20">
        <f t="shared" si="0"/>
        <v>0.35</v>
      </c>
      <c r="V8" s="20">
        <f t="shared" si="0"/>
        <v>0.39999999999999997</v>
      </c>
      <c r="W8" s="20">
        <f t="shared" si="0"/>
        <v>0.44999999999999996</v>
      </c>
      <c r="X8" s="20">
        <f t="shared" si="0"/>
        <v>0.49999999999999994</v>
      </c>
      <c r="Y8" s="20">
        <f t="shared" si="0"/>
        <v>0.5499999999999999</v>
      </c>
      <c r="Z8" s="20">
        <f t="shared" si="0"/>
        <v>0.6</v>
      </c>
      <c r="AA8" s="20">
        <f t="shared" si="0"/>
        <v>0.65</v>
      </c>
      <c r="AB8" s="20">
        <f t="shared" si="0"/>
        <v>0.7000000000000001</v>
      </c>
      <c r="AC8" s="20">
        <f t="shared" si="0"/>
        <v>0.7500000000000001</v>
      </c>
      <c r="AD8" s="20">
        <f t="shared" si="0"/>
        <v>0.8000000000000002</v>
      </c>
      <c r="AE8" s="20">
        <f t="shared" si="0"/>
        <v>0.8500000000000002</v>
      </c>
      <c r="AF8" s="20">
        <f t="shared" si="0"/>
        <v>0.9000000000000002</v>
      </c>
      <c r="AG8" s="20">
        <f t="shared" si="0"/>
        <v>0.9500000000000003</v>
      </c>
      <c r="AH8" s="20">
        <f t="shared" si="0"/>
        <v>1.0000000000000002</v>
      </c>
      <c r="AI8" s="20">
        <f t="shared" si="0"/>
        <v>1.0500000000000003</v>
      </c>
      <c r="AJ8" s="20">
        <f t="shared" si="0"/>
        <v>1.1000000000000003</v>
      </c>
      <c r="AK8" s="20">
        <f t="shared" si="0"/>
        <v>1.1500000000000004</v>
      </c>
      <c r="AL8" s="20">
        <f t="shared" si="0"/>
        <v>1.2000000000000004</v>
      </c>
      <c r="AM8" s="20">
        <f t="shared" si="0"/>
        <v>1.2500000000000004</v>
      </c>
      <c r="AN8" s="20">
        <f t="shared" si="0"/>
        <v>1.3000000000000005</v>
      </c>
      <c r="AO8" s="20">
        <f t="shared" si="0"/>
        <v>1.3500000000000005</v>
      </c>
      <c r="AP8" s="20">
        <f t="shared" si="0"/>
        <v>1.4000000000000006</v>
      </c>
      <c r="AQ8" s="20">
        <f t="shared" si="0"/>
        <v>1.4500000000000006</v>
      </c>
      <c r="AR8" s="20">
        <f t="shared" si="0"/>
        <v>1.5000000000000007</v>
      </c>
    </row>
    <row r="9" spans="1:44" ht="14.25">
      <c r="A9" s="12">
        <v>177</v>
      </c>
      <c r="B9" s="12" t="s">
        <v>26</v>
      </c>
      <c r="C9" s="13">
        <v>4</v>
      </c>
      <c r="D9" s="12"/>
      <c r="E9" s="12"/>
      <c r="F9" s="12"/>
      <c r="G9" s="12">
        <v>18</v>
      </c>
      <c r="H9" s="29">
        <v>0.6541666666666667</v>
      </c>
      <c r="I9" s="25">
        <f>IF(C9=1,60,IF(C9=4,90,IF(C9=5,90,IF(C9=6,30,60))))</f>
        <v>90</v>
      </c>
      <c r="J9" s="13">
        <f aca="true" t="shared" si="1" ref="J9:J21">MAX(D9,G9)</f>
        <v>18</v>
      </c>
      <c r="K9" s="30">
        <v>0</v>
      </c>
      <c r="L9" s="15">
        <f aca="true" t="shared" si="2" ref="L9:L40">D9-E9+F9</f>
        <v>0</v>
      </c>
      <c r="N9" s="21">
        <f aca="true" t="shared" si="3" ref="N9:N40">J9/I9</f>
        <v>0.2</v>
      </c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3"/>
      <c r="AJ9" s="23"/>
      <c r="AK9" s="23"/>
      <c r="AL9" s="23"/>
      <c r="AM9" s="23"/>
      <c r="AN9" s="23"/>
      <c r="AO9" s="23"/>
      <c r="AP9" s="23"/>
      <c r="AQ9" s="23"/>
      <c r="AR9" s="23"/>
    </row>
    <row r="10" spans="1:44" ht="14.25">
      <c r="A10" s="12">
        <v>326</v>
      </c>
      <c r="B10" s="12" t="s">
        <v>29</v>
      </c>
      <c r="C10" s="13">
        <v>1</v>
      </c>
      <c r="D10" s="12"/>
      <c r="E10" s="12"/>
      <c r="F10" s="12"/>
      <c r="G10" s="12">
        <v>0</v>
      </c>
      <c r="H10" s="29">
        <v>0.6541666666666667</v>
      </c>
      <c r="I10" s="25">
        <f aca="true" t="shared" si="4" ref="I10:I55">IF(C10=1,60,IF(C10=4,90,IF(C10=5,90,IF(C10=6,30,60))))</f>
        <v>60</v>
      </c>
      <c r="J10" s="13">
        <f t="shared" si="1"/>
        <v>0</v>
      </c>
      <c r="K10" s="30">
        <v>0</v>
      </c>
      <c r="L10" s="15">
        <f t="shared" si="2"/>
        <v>0</v>
      </c>
      <c r="N10" s="21">
        <f t="shared" si="3"/>
        <v>0</v>
      </c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3"/>
      <c r="AJ10" s="23"/>
      <c r="AK10" s="23"/>
      <c r="AL10" s="23"/>
      <c r="AM10" s="23"/>
      <c r="AN10" s="23"/>
      <c r="AO10" s="23"/>
      <c r="AP10" s="23"/>
      <c r="AQ10" s="23"/>
      <c r="AR10" s="23"/>
    </row>
    <row r="11" spans="1:44" ht="14.25">
      <c r="A11" s="12">
        <v>177</v>
      </c>
      <c r="B11" s="12" t="s">
        <v>27</v>
      </c>
      <c r="C11" s="13">
        <v>4</v>
      </c>
      <c r="D11" s="12"/>
      <c r="E11" s="12"/>
      <c r="F11" s="12"/>
      <c r="G11" s="12">
        <v>14</v>
      </c>
      <c r="H11" s="29">
        <v>0.6569444444444444</v>
      </c>
      <c r="I11" s="25">
        <f t="shared" si="4"/>
        <v>90</v>
      </c>
      <c r="J11" s="13">
        <f t="shared" si="1"/>
        <v>14</v>
      </c>
      <c r="K11" s="30">
        <v>0</v>
      </c>
      <c r="L11" s="15">
        <f t="shared" si="2"/>
        <v>0</v>
      </c>
      <c r="N11" s="21">
        <f t="shared" si="3"/>
        <v>0.15555555555555556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3"/>
      <c r="AJ11" s="23"/>
      <c r="AK11" s="23"/>
      <c r="AL11" s="23"/>
      <c r="AM11" s="23"/>
      <c r="AN11" s="23"/>
      <c r="AO11" s="23"/>
      <c r="AP11" s="23"/>
      <c r="AQ11" s="23"/>
      <c r="AR11" s="23"/>
    </row>
    <row r="12" spans="1:44" ht="14.25">
      <c r="A12" s="12">
        <v>197</v>
      </c>
      <c r="B12" s="12" t="s">
        <v>30</v>
      </c>
      <c r="C12" s="13">
        <v>4</v>
      </c>
      <c r="D12" s="12"/>
      <c r="E12" s="12"/>
      <c r="F12" s="12"/>
      <c r="G12" s="12">
        <v>24</v>
      </c>
      <c r="H12" s="29">
        <v>0.6590277777777778</v>
      </c>
      <c r="I12" s="25">
        <f t="shared" si="4"/>
        <v>90</v>
      </c>
      <c r="J12" s="13">
        <f t="shared" si="1"/>
        <v>24</v>
      </c>
      <c r="K12" s="30">
        <v>3</v>
      </c>
      <c r="L12" s="15">
        <f t="shared" si="2"/>
        <v>0</v>
      </c>
      <c r="N12" s="21">
        <f t="shared" si="3"/>
        <v>0.26666666666666666</v>
      </c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3"/>
      <c r="AJ12" s="23"/>
      <c r="AK12" s="23"/>
      <c r="AL12" s="23"/>
      <c r="AM12" s="23"/>
      <c r="AN12" s="23"/>
      <c r="AO12" s="23"/>
      <c r="AP12" s="23"/>
      <c r="AQ12" s="23"/>
      <c r="AR12" s="23"/>
    </row>
    <row r="13" spans="1:44" ht="14.25">
      <c r="A13" s="12">
        <v>326</v>
      </c>
      <c r="B13" s="12" t="s">
        <v>28</v>
      </c>
      <c r="C13" s="13">
        <v>4</v>
      </c>
      <c r="D13" s="12"/>
      <c r="E13" s="12"/>
      <c r="F13" s="12"/>
      <c r="G13" s="12">
        <v>0</v>
      </c>
      <c r="H13" s="29">
        <v>0.6590277777777778</v>
      </c>
      <c r="I13" s="25">
        <f t="shared" si="4"/>
        <v>90</v>
      </c>
      <c r="J13" s="13">
        <f t="shared" si="1"/>
        <v>0</v>
      </c>
      <c r="K13" s="30">
        <v>1</v>
      </c>
      <c r="L13" s="15">
        <f t="shared" si="2"/>
        <v>0</v>
      </c>
      <c r="N13" s="21">
        <f t="shared" si="3"/>
        <v>0</v>
      </c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3"/>
      <c r="AJ13" s="23"/>
      <c r="AK13" s="23"/>
      <c r="AL13" s="23"/>
      <c r="AM13" s="23"/>
      <c r="AN13" s="23"/>
      <c r="AO13" s="23"/>
      <c r="AP13" s="23"/>
      <c r="AQ13" s="23"/>
      <c r="AR13" s="23"/>
    </row>
    <row r="14" spans="1:44" ht="14.25">
      <c r="A14" s="12">
        <v>177</v>
      </c>
      <c r="B14" s="12" t="s">
        <v>26</v>
      </c>
      <c r="C14" s="13">
        <v>4</v>
      </c>
      <c r="D14" s="12"/>
      <c r="E14" s="12"/>
      <c r="F14" s="12"/>
      <c r="G14" s="12">
        <v>28</v>
      </c>
      <c r="H14" s="29">
        <v>0.6597222222222222</v>
      </c>
      <c r="I14" s="25">
        <f t="shared" si="4"/>
        <v>90</v>
      </c>
      <c r="J14" s="13">
        <f t="shared" si="1"/>
        <v>28</v>
      </c>
      <c r="K14" s="30">
        <v>0</v>
      </c>
      <c r="L14" s="15">
        <f t="shared" si="2"/>
        <v>0</v>
      </c>
      <c r="N14" s="21">
        <f t="shared" si="3"/>
        <v>0.3111111111111111</v>
      </c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3"/>
      <c r="AJ14" s="23"/>
      <c r="AK14" s="23"/>
      <c r="AL14" s="23"/>
      <c r="AM14" s="23"/>
      <c r="AN14" s="23"/>
      <c r="AO14" s="23"/>
      <c r="AP14" s="23"/>
      <c r="AQ14" s="23"/>
      <c r="AR14" s="23"/>
    </row>
    <row r="15" spans="1:44" ht="14.25">
      <c r="A15" s="12">
        <v>197</v>
      </c>
      <c r="B15" s="12" t="s">
        <v>31</v>
      </c>
      <c r="C15" s="13">
        <v>5</v>
      </c>
      <c r="D15" s="12"/>
      <c r="E15" s="12"/>
      <c r="F15" s="12"/>
      <c r="G15" s="12">
        <v>14</v>
      </c>
      <c r="H15" s="29">
        <v>0.6597222222222222</v>
      </c>
      <c r="I15" s="25">
        <f t="shared" si="4"/>
        <v>90</v>
      </c>
      <c r="J15" s="13">
        <f t="shared" si="1"/>
        <v>14</v>
      </c>
      <c r="K15" s="30">
        <v>0</v>
      </c>
      <c r="L15" s="15">
        <f t="shared" si="2"/>
        <v>0</v>
      </c>
      <c r="N15" s="21">
        <f t="shared" si="3"/>
        <v>0.15555555555555556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3"/>
      <c r="AJ15" s="23"/>
      <c r="AK15" s="23"/>
      <c r="AL15" s="23"/>
      <c r="AM15" s="23"/>
      <c r="AN15" s="23"/>
      <c r="AO15" s="23"/>
      <c r="AP15" s="23"/>
      <c r="AQ15" s="23"/>
      <c r="AR15" s="23"/>
    </row>
    <row r="16" spans="1:44" ht="14.25">
      <c r="A16" s="12">
        <v>193</v>
      </c>
      <c r="B16" s="12" t="s">
        <v>32</v>
      </c>
      <c r="C16" s="13">
        <v>5</v>
      </c>
      <c r="D16" s="12"/>
      <c r="E16" s="12"/>
      <c r="F16" s="12"/>
      <c r="G16" s="12">
        <v>13</v>
      </c>
      <c r="H16" s="29">
        <v>0.6597222222222222</v>
      </c>
      <c r="I16" s="25">
        <f t="shared" si="4"/>
        <v>90</v>
      </c>
      <c r="J16" s="13">
        <f t="shared" si="1"/>
        <v>13</v>
      </c>
      <c r="K16" s="30">
        <v>0</v>
      </c>
      <c r="L16" s="15">
        <f t="shared" si="2"/>
        <v>0</v>
      </c>
      <c r="N16" s="21">
        <f t="shared" si="3"/>
        <v>0.14444444444444443</v>
      </c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3"/>
      <c r="AJ16" s="23"/>
      <c r="AK16" s="23"/>
      <c r="AL16" s="23"/>
      <c r="AM16" s="23"/>
      <c r="AN16" s="23"/>
      <c r="AO16" s="23"/>
      <c r="AP16" s="23"/>
      <c r="AQ16" s="23"/>
      <c r="AR16" s="23"/>
    </row>
    <row r="17" spans="1:44" ht="14.25">
      <c r="A17" s="12">
        <v>177</v>
      </c>
      <c r="B17" s="12" t="s">
        <v>27</v>
      </c>
      <c r="C17" s="13">
        <v>5</v>
      </c>
      <c r="D17" s="12"/>
      <c r="E17" s="12"/>
      <c r="F17" s="12"/>
      <c r="G17" s="12">
        <v>16</v>
      </c>
      <c r="H17" s="29">
        <v>0.6625</v>
      </c>
      <c r="I17" s="25">
        <f t="shared" si="4"/>
        <v>90</v>
      </c>
      <c r="J17" s="13">
        <f t="shared" si="1"/>
        <v>16</v>
      </c>
      <c r="K17" s="30">
        <v>0</v>
      </c>
      <c r="L17" s="15">
        <f t="shared" si="2"/>
        <v>0</v>
      </c>
      <c r="N17" s="21">
        <f t="shared" si="3"/>
        <v>0.17777777777777778</v>
      </c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3"/>
      <c r="AJ17" s="23"/>
      <c r="AK17" s="23"/>
      <c r="AL17" s="23"/>
      <c r="AM17" s="23"/>
      <c r="AN17" s="23"/>
      <c r="AO17" s="23"/>
      <c r="AP17" s="23"/>
      <c r="AQ17" s="23"/>
      <c r="AR17" s="23"/>
    </row>
    <row r="18" spans="1:44" ht="14.25">
      <c r="A18" s="12">
        <v>177</v>
      </c>
      <c r="B18" s="12" t="s">
        <v>26</v>
      </c>
      <c r="C18" s="13">
        <v>5</v>
      </c>
      <c r="D18" s="12"/>
      <c r="E18" s="12"/>
      <c r="F18" s="12"/>
      <c r="G18" s="12">
        <v>24</v>
      </c>
      <c r="H18" s="29">
        <v>0.6659722222222222</v>
      </c>
      <c r="I18" s="25">
        <f t="shared" si="4"/>
        <v>90</v>
      </c>
      <c r="J18" s="13">
        <f t="shared" si="1"/>
        <v>24</v>
      </c>
      <c r="K18" s="30">
        <v>2</v>
      </c>
      <c r="L18" s="15">
        <f t="shared" si="2"/>
        <v>0</v>
      </c>
      <c r="N18" s="21">
        <f t="shared" si="3"/>
        <v>0.26666666666666666</v>
      </c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3"/>
      <c r="AJ18" s="23"/>
      <c r="AK18" s="23"/>
      <c r="AL18" s="23"/>
      <c r="AM18" s="23"/>
      <c r="AN18" s="23"/>
      <c r="AO18" s="23"/>
      <c r="AP18" s="23"/>
      <c r="AQ18" s="23"/>
      <c r="AR18" s="23"/>
    </row>
    <row r="19" spans="1:44" ht="14.25">
      <c r="A19" s="12">
        <v>197</v>
      </c>
      <c r="B19" s="12" t="s">
        <v>30</v>
      </c>
      <c r="C19" s="13">
        <v>5</v>
      </c>
      <c r="D19" s="12"/>
      <c r="E19" s="12"/>
      <c r="F19" s="12"/>
      <c r="G19" s="12">
        <v>25</v>
      </c>
      <c r="H19" s="29">
        <v>0.6659722222222222</v>
      </c>
      <c r="I19" s="25">
        <f t="shared" si="4"/>
        <v>90</v>
      </c>
      <c r="J19" s="13">
        <f t="shared" si="1"/>
        <v>25</v>
      </c>
      <c r="K19" s="30">
        <v>-2</v>
      </c>
      <c r="L19" s="15">
        <f t="shared" si="2"/>
        <v>0</v>
      </c>
      <c r="N19" s="21">
        <f t="shared" si="3"/>
        <v>0.2777777777777778</v>
      </c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3"/>
      <c r="AJ19" s="23"/>
      <c r="AK19" s="23"/>
      <c r="AL19" s="23"/>
      <c r="AM19" s="23"/>
      <c r="AN19" s="23"/>
      <c r="AO19" s="23"/>
      <c r="AP19" s="23"/>
      <c r="AQ19" s="23"/>
      <c r="AR19" s="23"/>
    </row>
    <row r="20" spans="1:44" ht="14.25">
      <c r="A20" s="12">
        <v>177</v>
      </c>
      <c r="B20" s="12" t="s">
        <v>27</v>
      </c>
      <c r="C20" s="13">
        <v>5</v>
      </c>
      <c r="D20" s="12"/>
      <c r="E20" s="12"/>
      <c r="F20" s="12"/>
      <c r="G20" s="12">
        <v>26</v>
      </c>
      <c r="H20" s="29">
        <v>0.6673611111111111</v>
      </c>
      <c r="I20" s="25">
        <f t="shared" si="4"/>
        <v>90</v>
      </c>
      <c r="J20" s="13">
        <f t="shared" si="1"/>
        <v>26</v>
      </c>
      <c r="K20" s="30">
        <v>0</v>
      </c>
      <c r="L20" s="15">
        <f t="shared" si="2"/>
        <v>0</v>
      </c>
      <c r="N20" s="21">
        <f t="shared" si="3"/>
        <v>0.28888888888888886</v>
      </c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3"/>
      <c r="AJ20" s="23"/>
      <c r="AK20" s="23"/>
      <c r="AL20" s="23"/>
      <c r="AM20" s="23"/>
      <c r="AN20" s="23"/>
      <c r="AO20" s="23"/>
      <c r="AP20" s="23"/>
      <c r="AQ20" s="23"/>
      <c r="AR20" s="23"/>
    </row>
    <row r="21" spans="1:44" ht="14.25">
      <c r="A21" s="12">
        <v>177</v>
      </c>
      <c r="B21" s="12" t="s">
        <v>26</v>
      </c>
      <c r="C21" s="13">
        <v>5</v>
      </c>
      <c r="D21" s="12"/>
      <c r="E21" s="12"/>
      <c r="F21" s="12"/>
      <c r="G21" s="12">
        <v>34</v>
      </c>
      <c r="H21" s="29">
        <v>0.6701388888888888</v>
      </c>
      <c r="I21" s="25">
        <f t="shared" si="4"/>
        <v>90</v>
      </c>
      <c r="J21" s="13">
        <f t="shared" si="1"/>
        <v>34</v>
      </c>
      <c r="K21" s="30">
        <v>0</v>
      </c>
      <c r="L21" s="15">
        <f t="shared" si="2"/>
        <v>0</v>
      </c>
      <c r="N21" s="21">
        <f t="shared" si="3"/>
        <v>0.37777777777777777</v>
      </c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3"/>
      <c r="AJ21" s="23"/>
      <c r="AK21" s="23"/>
      <c r="AL21" s="23"/>
      <c r="AM21" s="23"/>
      <c r="AN21" s="23"/>
      <c r="AO21" s="23"/>
      <c r="AP21" s="23"/>
      <c r="AQ21" s="23"/>
      <c r="AR21" s="23"/>
    </row>
    <row r="22" spans="1:44" ht="14.25">
      <c r="A22" s="12">
        <v>197</v>
      </c>
      <c r="B22" s="12" t="s">
        <v>31</v>
      </c>
      <c r="C22" s="13">
        <v>5</v>
      </c>
      <c r="D22" s="12"/>
      <c r="E22" s="12"/>
      <c r="F22" s="12"/>
      <c r="G22" s="12">
        <v>26</v>
      </c>
      <c r="H22" s="29">
        <v>0.6715277777777778</v>
      </c>
      <c r="I22" s="25">
        <f t="shared" si="4"/>
        <v>90</v>
      </c>
      <c r="J22" s="13">
        <f aca="true" t="shared" si="5" ref="J22:J35">MAX(D22,G22)</f>
        <v>26</v>
      </c>
      <c r="K22" s="30">
        <v>2</v>
      </c>
      <c r="L22" s="15">
        <f t="shared" si="2"/>
        <v>0</v>
      </c>
      <c r="N22" s="21">
        <f t="shared" si="3"/>
        <v>0.28888888888888886</v>
      </c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3"/>
      <c r="AJ22" s="23"/>
      <c r="AK22" s="23"/>
      <c r="AL22" s="23"/>
      <c r="AM22" s="23"/>
      <c r="AN22" s="23"/>
      <c r="AO22" s="23"/>
      <c r="AP22" s="23"/>
      <c r="AQ22" s="23"/>
      <c r="AR22" s="23"/>
    </row>
    <row r="23" spans="1:44" ht="14.25">
      <c r="A23" s="12">
        <v>177</v>
      </c>
      <c r="B23" s="12" t="s">
        <v>27</v>
      </c>
      <c r="C23" s="13">
        <v>5</v>
      </c>
      <c r="D23" s="12"/>
      <c r="E23" s="12"/>
      <c r="F23" s="12"/>
      <c r="G23" s="12">
        <v>33</v>
      </c>
      <c r="H23" s="29">
        <v>0.6736111111111112</v>
      </c>
      <c r="I23" s="25">
        <f t="shared" si="4"/>
        <v>90</v>
      </c>
      <c r="J23" s="13">
        <f t="shared" si="5"/>
        <v>33</v>
      </c>
      <c r="K23" s="30">
        <v>1</v>
      </c>
      <c r="L23" s="24">
        <f t="shared" si="2"/>
        <v>0</v>
      </c>
      <c r="N23" s="21">
        <f t="shared" si="3"/>
        <v>0.36666666666666664</v>
      </c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3"/>
      <c r="AJ23" s="23"/>
      <c r="AK23" s="23"/>
      <c r="AL23" s="23"/>
      <c r="AM23" s="23"/>
      <c r="AN23" s="23"/>
      <c r="AO23" s="23"/>
      <c r="AP23" s="23"/>
      <c r="AQ23" s="23"/>
      <c r="AR23" s="23"/>
    </row>
    <row r="24" spans="1:44" ht="14.25">
      <c r="A24" s="12">
        <v>193</v>
      </c>
      <c r="B24" s="12" t="s">
        <v>26</v>
      </c>
      <c r="C24" s="13">
        <v>5</v>
      </c>
      <c r="D24" s="12"/>
      <c r="E24" s="12"/>
      <c r="F24" s="12"/>
      <c r="G24" s="12">
        <v>16</v>
      </c>
      <c r="H24" s="29">
        <v>0.675</v>
      </c>
      <c r="I24" s="25">
        <f t="shared" si="4"/>
        <v>90</v>
      </c>
      <c r="J24" s="13">
        <f t="shared" si="5"/>
        <v>16</v>
      </c>
      <c r="K24" s="30">
        <v>4</v>
      </c>
      <c r="L24" s="24">
        <f t="shared" si="2"/>
        <v>0</v>
      </c>
      <c r="N24" s="21">
        <f t="shared" si="3"/>
        <v>0.17777777777777778</v>
      </c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3"/>
      <c r="AJ24" s="23"/>
      <c r="AK24" s="23"/>
      <c r="AL24" s="23"/>
      <c r="AM24" s="23"/>
      <c r="AN24" s="23"/>
      <c r="AO24" s="23"/>
      <c r="AP24" s="23"/>
      <c r="AQ24" s="23"/>
      <c r="AR24" s="23"/>
    </row>
    <row r="25" spans="1:44" ht="14.25">
      <c r="A25" s="12">
        <v>326</v>
      </c>
      <c r="B25" s="12" t="s">
        <v>29</v>
      </c>
      <c r="C25" s="13">
        <v>1</v>
      </c>
      <c r="D25" s="12"/>
      <c r="E25" s="12"/>
      <c r="F25" s="12"/>
      <c r="G25" s="12">
        <v>0</v>
      </c>
      <c r="H25" s="29">
        <v>0.675</v>
      </c>
      <c r="I25" s="25">
        <f t="shared" si="4"/>
        <v>60</v>
      </c>
      <c r="J25" s="13">
        <f t="shared" si="5"/>
        <v>0</v>
      </c>
      <c r="K25" s="30">
        <v>0</v>
      </c>
      <c r="L25" s="24">
        <f t="shared" si="2"/>
        <v>0</v>
      </c>
      <c r="N25" s="21">
        <f t="shared" si="3"/>
        <v>0</v>
      </c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3"/>
      <c r="AJ25" s="23"/>
      <c r="AK25" s="23"/>
      <c r="AL25" s="23"/>
      <c r="AM25" s="23"/>
      <c r="AN25" s="23"/>
      <c r="AO25" s="23"/>
      <c r="AP25" s="23"/>
      <c r="AQ25" s="23"/>
      <c r="AR25" s="23"/>
    </row>
    <row r="26" spans="1:44" ht="14.25">
      <c r="A26" s="12">
        <v>177</v>
      </c>
      <c r="B26" s="12" t="s">
        <v>26</v>
      </c>
      <c r="C26" s="13">
        <v>5</v>
      </c>
      <c r="D26" s="12"/>
      <c r="E26" s="12"/>
      <c r="F26" s="12"/>
      <c r="G26" s="12">
        <v>32</v>
      </c>
      <c r="H26" s="29">
        <v>0.6777777777777777</v>
      </c>
      <c r="I26" s="25">
        <f t="shared" si="4"/>
        <v>90</v>
      </c>
      <c r="J26" s="13">
        <f t="shared" si="5"/>
        <v>32</v>
      </c>
      <c r="K26" s="30">
        <v>4</v>
      </c>
      <c r="L26" s="24">
        <f t="shared" si="2"/>
        <v>0</v>
      </c>
      <c r="N26" s="21">
        <f t="shared" si="3"/>
        <v>0.35555555555555557</v>
      </c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3"/>
      <c r="AJ26" s="23"/>
      <c r="AK26" s="23"/>
      <c r="AL26" s="23"/>
      <c r="AM26" s="23"/>
      <c r="AN26" s="23"/>
      <c r="AO26" s="23"/>
      <c r="AP26" s="23"/>
      <c r="AQ26" s="23"/>
      <c r="AR26" s="23"/>
    </row>
    <row r="27" spans="1:44" ht="14.25">
      <c r="A27" s="12">
        <v>197</v>
      </c>
      <c r="B27" s="12" t="s">
        <v>30</v>
      </c>
      <c r="C27" s="13">
        <v>5</v>
      </c>
      <c r="D27" s="12"/>
      <c r="E27" s="12"/>
      <c r="F27" s="12"/>
      <c r="G27" s="12">
        <v>16</v>
      </c>
      <c r="H27" s="29">
        <v>0.6777777777777777</v>
      </c>
      <c r="I27" s="25">
        <f t="shared" si="4"/>
        <v>90</v>
      </c>
      <c r="J27" s="13">
        <f t="shared" si="5"/>
        <v>16</v>
      </c>
      <c r="K27" s="30">
        <v>0</v>
      </c>
      <c r="L27" s="24">
        <f t="shared" si="2"/>
        <v>0</v>
      </c>
      <c r="N27" s="21">
        <f t="shared" si="3"/>
        <v>0.17777777777777778</v>
      </c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3"/>
      <c r="AJ27" s="23"/>
      <c r="AK27" s="23"/>
      <c r="AL27" s="23"/>
      <c r="AM27" s="23"/>
      <c r="AN27" s="23"/>
      <c r="AO27" s="23"/>
      <c r="AP27" s="23"/>
      <c r="AQ27" s="23"/>
      <c r="AR27" s="23"/>
    </row>
    <row r="28" spans="1:44" ht="14.25">
      <c r="A28" s="12">
        <v>177</v>
      </c>
      <c r="B28" s="12" t="s">
        <v>27</v>
      </c>
      <c r="C28" s="13">
        <v>4</v>
      </c>
      <c r="D28" s="12"/>
      <c r="E28" s="12"/>
      <c r="F28" s="12"/>
      <c r="G28" s="12">
        <v>24</v>
      </c>
      <c r="H28" s="29">
        <v>0.6777777777777777</v>
      </c>
      <c r="I28" s="25">
        <f t="shared" si="4"/>
        <v>90</v>
      </c>
      <c r="J28" s="13">
        <f t="shared" si="5"/>
        <v>24</v>
      </c>
      <c r="K28" s="30">
        <v>0</v>
      </c>
      <c r="L28" s="24">
        <f t="shared" si="2"/>
        <v>0</v>
      </c>
      <c r="N28" s="21">
        <f t="shared" si="3"/>
        <v>0.26666666666666666</v>
      </c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3"/>
      <c r="AJ28" s="23"/>
      <c r="AK28" s="23"/>
      <c r="AL28" s="23"/>
      <c r="AM28" s="23"/>
      <c r="AN28" s="23"/>
      <c r="AO28" s="23"/>
      <c r="AP28" s="23"/>
      <c r="AQ28" s="23"/>
      <c r="AR28" s="23"/>
    </row>
    <row r="29" spans="1:44" ht="14.25">
      <c r="A29" s="12">
        <v>326</v>
      </c>
      <c r="B29" s="12" t="s">
        <v>28</v>
      </c>
      <c r="C29" s="13">
        <v>5</v>
      </c>
      <c r="D29" s="12"/>
      <c r="E29" s="12"/>
      <c r="F29" s="12"/>
      <c r="G29" s="12">
        <v>0</v>
      </c>
      <c r="H29" s="29">
        <v>0.6805555555555555</v>
      </c>
      <c r="I29" s="25">
        <f t="shared" si="4"/>
        <v>90</v>
      </c>
      <c r="J29" s="13">
        <f t="shared" si="5"/>
        <v>0</v>
      </c>
      <c r="K29" s="30">
        <v>2</v>
      </c>
      <c r="L29" s="24">
        <f t="shared" si="2"/>
        <v>0</v>
      </c>
      <c r="N29" s="21">
        <f t="shared" si="3"/>
        <v>0</v>
      </c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3"/>
      <c r="AJ29" s="23"/>
      <c r="AK29" s="23"/>
      <c r="AL29" s="23"/>
      <c r="AM29" s="23"/>
      <c r="AN29" s="23"/>
      <c r="AO29" s="23"/>
      <c r="AP29" s="23"/>
      <c r="AQ29" s="23"/>
      <c r="AR29" s="23"/>
    </row>
    <row r="30" spans="1:44" ht="14.25">
      <c r="A30" s="12">
        <v>193</v>
      </c>
      <c r="B30" s="12" t="s">
        <v>32</v>
      </c>
      <c r="C30" s="13">
        <v>5</v>
      </c>
      <c r="D30" s="12"/>
      <c r="E30" s="12"/>
      <c r="F30" s="12"/>
      <c r="G30" s="12">
        <v>14</v>
      </c>
      <c r="H30" s="29">
        <v>0.6805555555555555</v>
      </c>
      <c r="I30" s="25">
        <f t="shared" si="4"/>
        <v>90</v>
      </c>
      <c r="J30" s="13">
        <f t="shared" si="5"/>
        <v>14</v>
      </c>
      <c r="K30" s="30">
        <v>0</v>
      </c>
      <c r="L30" s="24">
        <f t="shared" si="2"/>
        <v>0</v>
      </c>
      <c r="N30" s="21">
        <f t="shared" si="3"/>
        <v>0.15555555555555556</v>
      </c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3"/>
      <c r="AJ30" s="23"/>
      <c r="AK30" s="23"/>
      <c r="AL30" s="23"/>
      <c r="AM30" s="23"/>
      <c r="AN30" s="23"/>
      <c r="AO30" s="23"/>
      <c r="AP30" s="23"/>
      <c r="AQ30" s="23"/>
      <c r="AR30" s="23"/>
    </row>
    <row r="31" spans="1:44" ht="14.25">
      <c r="A31" s="12">
        <v>197</v>
      </c>
      <c r="B31" s="12" t="s">
        <v>31</v>
      </c>
      <c r="C31" s="13">
        <v>4</v>
      </c>
      <c r="D31" s="12"/>
      <c r="E31" s="12"/>
      <c r="F31" s="12"/>
      <c r="G31" s="12">
        <v>22</v>
      </c>
      <c r="H31" s="29">
        <v>0.6805555555555555</v>
      </c>
      <c r="I31" s="25">
        <f t="shared" si="4"/>
        <v>90</v>
      </c>
      <c r="J31" s="13">
        <f t="shared" si="5"/>
        <v>22</v>
      </c>
      <c r="K31" s="30">
        <v>0</v>
      </c>
      <c r="L31" s="24">
        <f t="shared" si="2"/>
        <v>0</v>
      </c>
      <c r="N31" s="21">
        <f t="shared" si="3"/>
        <v>0.24444444444444444</v>
      </c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3"/>
      <c r="AJ31" s="23"/>
      <c r="AK31" s="23"/>
      <c r="AL31" s="23"/>
      <c r="AM31" s="23"/>
      <c r="AN31" s="23"/>
      <c r="AO31" s="23"/>
      <c r="AP31" s="23"/>
      <c r="AQ31" s="23"/>
      <c r="AR31" s="23"/>
    </row>
    <row r="32" spans="1:44" ht="14.25">
      <c r="A32" s="12">
        <v>177</v>
      </c>
      <c r="B32" s="12" t="s">
        <v>26</v>
      </c>
      <c r="C32" s="13">
        <v>4</v>
      </c>
      <c r="D32" s="12"/>
      <c r="E32" s="12"/>
      <c r="F32" s="12"/>
      <c r="G32" s="12">
        <v>13</v>
      </c>
      <c r="H32" s="29">
        <v>0.6833333333333332</v>
      </c>
      <c r="I32" s="25">
        <f t="shared" si="4"/>
        <v>90</v>
      </c>
      <c r="J32" s="13">
        <f t="shared" si="5"/>
        <v>13</v>
      </c>
      <c r="K32" s="30">
        <v>4</v>
      </c>
      <c r="L32" s="24">
        <f t="shared" si="2"/>
        <v>0</v>
      </c>
      <c r="N32" s="21">
        <f t="shared" si="3"/>
        <v>0.14444444444444443</v>
      </c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3"/>
      <c r="AJ32" s="23"/>
      <c r="AK32" s="23"/>
      <c r="AL32" s="23"/>
      <c r="AM32" s="23"/>
      <c r="AN32" s="23"/>
      <c r="AO32" s="23"/>
      <c r="AP32" s="23"/>
      <c r="AQ32" s="23"/>
      <c r="AR32" s="23"/>
    </row>
    <row r="33" spans="1:44" ht="14.25">
      <c r="A33" s="12" t="s">
        <v>34</v>
      </c>
      <c r="B33" s="12" t="s">
        <v>35</v>
      </c>
      <c r="C33" s="13">
        <v>1</v>
      </c>
      <c r="D33" s="12"/>
      <c r="E33" s="12"/>
      <c r="F33" s="12"/>
      <c r="G33" s="12">
        <v>0</v>
      </c>
      <c r="H33" s="29">
        <v>0.6840277777777778</v>
      </c>
      <c r="I33" s="25">
        <f t="shared" si="4"/>
        <v>60</v>
      </c>
      <c r="J33" s="13">
        <f t="shared" si="5"/>
        <v>0</v>
      </c>
      <c r="K33" s="30">
        <v>0</v>
      </c>
      <c r="L33" s="24">
        <f t="shared" si="2"/>
        <v>0</v>
      </c>
      <c r="N33" s="21">
        <f t="shared" si="3"/>
        <v>0</v>
      </c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3"/>
      <c r="AJ33" s="23"/>
      <c r="AK33" s="23"/>
      <c r="AL33" s="23"/>
      <c r="AM33" s="23"/>
      <c r="AN33" s="23"/>
      <c r="AO33" s="23"/>
      <c r="AP33" s="23"/>
      <c r="AQ33" s="23"/>
      <c r="AR33" s="23"/>
    </row>
    <row r="34" spans="1:44" ht="14.25">
      <c r="A34" s="12">
        <v>177</v>
      </c>
      <c r="B34" s="12" t="s">
        <v>27</v>
      </c>
      <c r="C34" s="13">
        <v>4</v>
      </c>
      <c r="D34" s="12"/>
      <c r="E34" s="12"/>
      <c r="F34" s="12"/>
      <c r="G34" s="12">
        <v>39</v>
      </c>
      <c r="H34" s="29">
        <v>0.6840277777777778</v>
      </c>
      <c r="I34" s="25">
        <f t="shared" si="4"/>
        <v>90</v>
      </c>
      <c r="J34" s="13">
        <f t="shared" si="5"/>
        <v>39</v>
      </c>
      <c r="K34" s="30">
        <v>1</v>
      </c>
      <c r="L34" s="24">
        <f t="shared" si="2"/>
        <v>0</v>
      </c>
      <c r="N34" s="21">
        <f t="shared" si="3"/>
        <v>0.43333333333333335</v>
      </c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3"/>
      <c r="AJ34" s="23"/>
      <c r="AK34" s="23"/>
      <c r="AL34" s="23"/>
      <c r="AM34" s="23"/>
      <c r="AN34" s="23"/>
      <c r="AO34" s="23"/>
      <c r="AP34" s="23"/>
      <c r="AQ34" s="23"/>
      <c r="AR34" s="23"/>
    </row>
    <row r="35" spans="1:44" ht="14.25">
      <c r="A35" s="12">
        <v>177</v>
      </c>
      <c r="B35" s="12" t="s">
        <v>26</v>
      </c>
      <c r="C35" s="13">
        <v>5</v>
      </c>
      <c r="D35" s="12"/>
      <c r="E35" s="12"/>
      <c r="F35" s="12"/>
      <c r="G35" s="12">
        <v>21</v>
      </c>
      <c r="H35" s="29">
        <v>0.6875</v>
      </c>
      <c r="I35" s="25">
        <f t="shared" si="4"/>
        <v>90</v>
      </c>
      <c r="J35" s="13">
        <f t="shared" si="5"/>
        <v>21</v>
      </c>
      <c r="K35" s="30">
        <v>2</v>
      </c>
      <c r="L35" s="24">
        <f t="shared" si="2"/>
        <v>0</v>
      </c>
      <c r="N35" s="21">
        <f t="shared" si="3"/>
        <v>0.23333333333333334</v>
      </c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3"/>
      <c r="AJ35" s="23"/>
      <c r="AK35" s="23"/>
      <c r="AL35" s="23"/>
      <c r="AM35" s="23"/>
      <c r="AN35" s="23"/>
      <c r="AO35" s="23"/>
      <c r="AP35" s="23"/>
      <c r="AQ35" s="23"/>
      <c r="AR35" s="23"/>
    </row>
    <row r="36" spans="1:44" ht="14.25">
      <c r="A36" s="12">
        <v>197</v>
      </c>
      <c r="B36" s="12" t="s">
        <v>30</v>
      </c>
      <c r="C36" s="13">
        <v>5</v>
      </c>
      <c r="D36" s="12"/>
      <c r="E36" s="12"/>
      <c r="F36" s="12"/>
      <c r="G36" s="12">
        <v>25</v>
      </c>
      <c r="H36" s="29">
        <v>0.6881944444444444</v>
      </c>
      <c r="I36" s="25">
        <f t="shared" si="4"/>
        <v>90</v>
      </c>
      <c r="J36" s="13">
        <f aca="true" t="shared" si="6" ref="J36:J55">MAX(D36,G36)</f>
        <v>25</v>
      </c>
      <c r="K36" s="30">
        <v>0</v>
      </c>
      <c r="L36" s="24">
        <f t="shared" si="2"/>
        <v>0</v>
      </c>
      <c r="N36" s="21">
        <f t="shared" si="3"/>
        <v>0.2777777777777778</v>
      </c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3"/>
      <c r="AJ36" s="23"/>
      <c r="AK36" s="23"/>
      <c r="AL36" s="23"/>
      <c r="AM36" s="23"/>
      <c r="AN36" s="23"/>
      <c r="AO36" s="23"/>
      <c r="AP36" s="23"/>
      <c r="AQ36" s="23"/>
      <c r="AR36" s="23"/>
    </row>
    <row r="37" spans="1:44" ht="14.25">
      <c r="A37" s="12">
        <v>177</v>
      </c>
      <c r="B37" s="12" t="s">
        <v>27</v>
      </c>
      <c r="C37" s="13">
        <v>5</v>
      </c>
      <c r="D37" s="12"/>
      <c r="E37" s="12"/>
      <c r="F37" s="12"/>
      <c r="G37" s="12">
        <v>13</v>
      </c>
      <c r="H37" s="29">
        <v>0.688888888888889</v>
      </c>
      <c r="I37" s="25">
        <f t="shared" si="4"/>
        <v>90</v>
      </c>
      <c r="J37" s="13">
        <f t="shared" si="6"/>
        <v>13</v>
      </c>
      <c r="K37" s="30">
        <v>1</v>
      </c>
      <c r="L37" s="24">
        <f t="shared" si="2"/>
        <v>0</v>
      </c>
      <c r="N37" s="21">
        <f t="shared" si="3"/>
        <v>0.14444444444444443</v>
      </c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3"/>
      <c r="AJ37" s="23"/>
      <c r="AK37" s="23"/>
      <c r="AL37" s="23"/>
      <c r="AM37" s="23"/>
      <c r="AN37" s="23"/>
      <c r="AO37" s="23"/>
      <c r="AP37" s="23"/>
      <c r="AQ37" s="23"/>
      <c r="AR37" s="23"/>
    </row>
    <row r="38" spans="1:44" ht="14.25">
      <c r="A38" s="12">
        <v>197</v>
      </c>
      <c r="B38" s="12" t="s">
        <v>31</v>
      </c>
      <c r="C38" s="13">
        <v>4</v>
      </c>
      <c r="D38" s="12"/>
      <c r="E38" s="12"/>
      <c r="F38" s="12"/>
      <c r="G38" s="12">
        <v>27</v>
      </c>
      <c r="H38" s="29">
        <v>0.6923611111111111</v>
      </c>
      <c r="I38" s="25">
        <f t="shared" si="4"/>
        <v>90</v>
      </c>
      <c r="J38" s="13">
        <f t="shared" si="6"/>
        <v>27</v>
      </c>
      <c r="K38" s="30">
        <v>2</v>
      </c>
      <c r="L38" s="24">
        <f t="shared" si="2"/>
        <v>0</v>
      </c>
      <c r="N38" s="21">
        <f t="shared" si="3"/>
        <v>0.3</v>
      </c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3"/>
      <c r="AJ38" s="23"/>
      <c r="AK38" s="23"/>
      <c r="AL38" s="23"/>
      <c r="AM38" s="23"/>
      <c r="AN38" s="23"/>
      <c r="AO38" s="23"/>
      <c r="AP38" s="23"/>
      <c r="AQ38" s="23"/>
      <c r="AR38" s="23"/>
    </row>
    <row r="39" spans="1:44" ht="14.25">
      <c r="A39" s="12">
        <v>177</v>
      </c>
      <c r="B39" s="12" t="s">
        <v>27</v>
      </c>
      <c r="C39" s="13">
        <v>5</v>
      </c>
      <c r="D39" s="12"/>
      <c r="E39" s="12"/>
      <c r="F39" s="12"/>
      <c r="G39" s="12">
        <v>12</v>
      </c>
      <c r="H39" s="29">
        <v>0.6944444444444445</v>
      </c>
      <c r="I39" s="25">
        <f t="shared" si="4"/>
        <v>90</v>
      </c>
      <c r="J39" s="13">
        <f t="shared" si="6"/>
        <v>12</v>
      </c>
      <c r="K39" s="30">
        <v>1</v>
      </c>
      <c r="L39" s="24">
        <f t="shared" si="2"/>
        <v>0</v>
      </c>
      <c r="N39" s="21">
        <f t="shared" si="3"/>
        <v>0.13333333333333333</v>
      </c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3"/>
      <c r="AJ39" s="23"/>
      <c r="AK39" s="23"/>
      <c r="AL39" s="23"/>
      <c r="AM39" s="23"/>
      <c r="AN39" s="23"/>
      <c r="AO39" s="23"/>
      <c r="AP39" s="23"/>
      <c r="AQ39" s="23"/>
      <c r="AR39" s="23"/>
    </row>
    <row r="40" spans="1:44" ht="14.25">
      <c r="A40" s="12">
        <v>326</v>
      </c>
      <c r="B40" s="12" t="s">
        <v>29</v>
      </c>
      <c r="C40" s="13">
        <v>5</v>
      </c>
      <c r="D40" s="12"/>
      <c r="E40" s="12"/>
      <c r="F40" s="12"/>
      <c r="G40" s="12">
        <v>1</v>
      </c>
      <c r="H40" s="29">
        <v>0.6958333333333333</v>
      </c>
      <c r="I40" s="25">
        <f t="shared" si="4"/>
        <v>90</v>
      </c>
      <c r="J40" s="13">
        <f t="shared" si="6"/>
        <v>1</v>
      </c>
      <c r="K40" s="30">
        <v>0</v>
      </c>
      <c r="L40" s="24">
        <f t="shared" si="2"/>
        <v>0</v>
      </c>
      <c r="N40" s="21">
        <f t="shared" si="3"/>
        <v>0.011111111111111112</v>
      </c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3"/>
      <c r="AJ40" s="23"/>
      <c r="AK40" s="23"/>
      <c r="AL40" s="23"/>
      <c r="AM40" s="23"/>
      <c r="AN40" s="23"/>
      <c r="AO40" s="23"/>
      <c r="AP40" s="23"/>
      <c r="AQ40" s="23"/>
      <c r="AR40" s="23"/>
    </row>
    <row r="41" spans="1:44" ht="14.25">
      <c r="A41" s="12">
        <v>177</v>
      </c>
      <c r="B41" s="12" t="s">
        <v>26</v>
      </c>
      <c r="C41" s="13">
        <v>5</v>
      </c>
      <c r="D41" s="12"/>
      <c r="E41" s="12"/>
      <c r="F41" s="12"/>
      <c r="G41" s="12">
        <v>52</v>
      </c>
      <c r="H41" s="29">
        <v>0.6965277777777777</v>
      </c>
      <c r="I41" s="25">
        <f t="shared" si="4"/>
        <v>90</v>
      </c>
      <c r="J41" s="13">
        <f t="shared" si="6"/>
        <v>52</v>
      </c>
      <c r="K41" s="30">
        <v>7</v>
      </c>
      <c r="L41" s="24">
        <f aca="true" t="shared" si="7" ref="L41:L55">D41-E41+F41</f>
        <v>0</v>
      </c>
      <c r="N41" s="21">
        <f aca="true" t="shared" si="8" ref="N41:N55">J41/I41</f>
        <v>0.5777777777777777</v>
      </c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3"/>
      <c r="AJ41" s="23"/>
      <c r="AK41" s="23"/>
      <c r="AL41" s="23"/>
      <c r="AM41" s="23"/>
      <c r="AN41" s="23"/>
      <c r="AO41" s="23"/>
      <c r="AP41" s="23"/>
      <c r="AQ41" s="23"/>
      <c r="AR41" s="23"/>
    </row>
    <row r="42" spans="1:44" ht="14.25">
      <c r="A42" s="12">
        <v>177</v>
      </c>
      <c r="B42" s="12" t="s">
        <v>26</v>
      </c>
      <c r="C42" s="13">
        <v>5</v>
      </c>
      <c r="D42" s="12"/>
      <c r="E42" s="12"/>
      <c r="F42" s="12"/>
      <c r="G42" s="12">
        <v>12</v>
      </c>
      <c r="H42" s="29">
        <v>0.6979166666666666</v>
      </c>
      <c r="I42" s="25">
        <f t="shared" si="4"/>
        <v>90</v>
      </c>
      <c r="J42" s="13">
        <f t="shared" si="6"/>
        <v>12</v>
      </c>
      <c r="K42" s="30">
        <v>2</v>
      </c>
      <c r="L42" s="24">
        <f t="shared" si="7"/>
        <v>0</v>
      </c>
      <c r="N42" s="21">
        <f t="shared" si="8"/>
        <v>0.13333333333333333</v>
      </c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3"/>
      <c r="AJ42" s="23"/>
      <c r="AK42" s="23"/>
      <c r="AL42" s="23"/>
      <c r="AM42" s="23"/>
      <c r="AN42" s="23"/>
      <c r="AO42" s="23"/>
      <c r="AP42" s="23"/>
      <c r="AQ42" s="23"/>
      <c r="AR42" s="23"/>
    </row>
    <row r="43" spans="1:44" ht="14.25">
      <c r="A43" s="12">
        <v>177</v>
      </c>
      <c r="B43" s="12" t="s">
        <v>27</v>
      </c>
      <c r="C43" s="13">
        <v>5</v>
      </c>
      <c r="D43" s="12"/>
      <c r="E43" s="12"/>
      <c r="F43" s="12"/>
      <c r="G43" s="12">
        <v>23</v>
      </c>
      <c r="H43" s="29">
        <v>0.6993055555555556</v>
      </c>
      <c r="I43" s="25">
        <f t="shared" si="4"/>
        <v>90</v>
      </c>
      <c r="J43" s="13">
        <f t="shared" si="6"/>
        <v>23</v>
      </c>
      <c r="K43" s="30">
        <v>1</v>
      </c>
      <c r="L43" s="24">
        <f t="shared" si="7"/>
        <v>0</v>
      </c>
      <c r="N43" s="21">
        <f t="shared" si="8"/>
        <v>0.25555555555555554</v>
      </c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3"/>
      <c r="AJ43" s="23"/>
      <c r="AK43" s="23"/>
      <c r="AL43" s="23"/>
      <c r="AM43" s="23"/>
      <c r="AN43" s="23"/>
      <c r="AO43" s="23"/>
      <c r="AP43" s="23"/>
      <c r="AQ43" s="23"/>
      <c r="AR43" s="23"/>
    </row>
    <row r="44" spans="1:44" ht="14.25">
      <c r="A44" s="12">
        <v>326</v>
      </c>
      <c r="B44" s="12" t="s">
        <v>28</v>
      </c>
      <c r="C44" s="13">
        <v>1</v>
      </c>
      <c r="D44" s="12"/>
      <c r="E44" s="12"/>
      <c r="F44" s="12"/>
      <c r="G44" s="12">
        <v>0</v>
      </c>
      <c r="H44" s="29">
        <v>0.7</v>
      </c>
      <c r="I44" s="25">
        <f t="shared" si="4"/>
        <v>60</v>
      </c>
      <c r="J44" s="13">
        <f t="shared" si="6"/>
        <v>0</v>
      </c>
      <c r="K44" s="30">
        <v>0</v>
      </c>
      <c r="L44" s="24">
        <f t="shared" si="7"/>
        <v>0</v>
      </c>
      <c r="N44" s="21">
        <f t="shared" si="8"/>
        <v>0</v>
      </c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3"/>
      <c r="AJ44" s="23"/>
      <c r="AK44" s="23"/>
      <c r="AL44" s="23"/>
      <c r="AM44" s="23"/>
      <c r="AN44" s="23"/>
      <c r="AO44" s="23"/>
      <c r="AP44" s="23"/>
      <c r="AQ44" s="23"/>
      <c r="AR44" s="23"/>
    </row>
    <row r="45" spans="1:44" ht="14.25">
      <c r="A45" s="12">
        <v>193</v>
      </c>
      <c r="B45" s="12" t="s">
        <v>26</v>
      </c>
      <c r="C45" s="13">
        <v>5</v>
      </c>
      <c r="D45" s="12"/>
      <c r="E45" s="12"/>
      <c r="F45" s="12"/>
      <c r="G45" s="12">
        <v>20</v>
      </c>
      <c r="H45" s="29">
        <v>0.7</v>
      </c>
      <c r="I45" s="25">
        <f t="shared" si="4"/>
        <v>90</v>
      </c>
      <c r="J45" s="13">
        <f t="shared" si="6"/>
        <v>20</v>
      </c>
      <c r="K45" s="30">
        <v>10</v>
      </c>
      <c r="L45" s="24">
        <f t="shared" si="7"/>
        <v>0</v>
      </c>
      <c r="N45" s="21">
        <f t="shared" si="8"/>
        <v>0.2222222222222222</v>
      </c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3"/>
      <c r="AJ45" s="23"/>
      <c r="AK45" s="23"/>
      <c r="AL45" s="23"/>
      <c r="AM45" s="23"/>
      <c r="AN45" s="23"/>
      <c r="AO45" s="23"/>
      <c r="AP45" s="23"/>
      <c r="AQ45" s="23"/>
      <c r="AR45" s="23"/>
    </row>
    <row r="46" spans="1:44" ht="14.25">
      <c r="A46" s="12">
        <v>193</v>
      </c>
      <c r="B46" s="12" t="s">
        <v>32</v>
      </c>
      <c r="C46" s="13">
        <v>5</v>
      </c>
      <c r="D46" s="12"/>
      <c r="E46" s="12"/>
      <c r="F46" s="12"/>
      <c r="G46" s="12">
        <v>24</v>
      </c>
      <c r="H46" s="29">
        <v>0.7020833333333334</v>
      </c>
      <c r="I46" s="25">
        <f t="shared" si="4"/>
        <v>90</v>
      </c>
      <c r="J46" s="13">
        <f t="shared" si="6"/>
        <v>24</v>
      </c>
      <c r="K46" s="30">
        <v>1</v>
      </c>
      <c r="L46" s="24">
        <f t="shared" si="7"/>
        <v>0</v>
      </c>
      <c r="N46" s="21">
        <f t="shared" si="8"/>
        <v>0.26666666666666666</v>
      </c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3"/>
      <c r="AJ46" s="23"/>
      <c r="AK46" s="23"/>
      <c r="AL46" s="23"/>
      <c r="AM46" s="23"/>
      <c r="AN46" s="23"/>
      <c r="AO46" s="23"/>
      <c r="AP46" s="23"/>
      <c r="AQ46" s="23"/>
      <c r="AR46" s="23"/>
    </row>
    <row r="47" spans="1:44" ht="14.25">
      <c r="A47" s="12">
        <v>197</v>
      </c>
      <c r="B47" s="12" t="s">
        <v>31</v>
      </c>
      <c r="C47" s="13">
        <v>5</v>
      </c>
      <c r="D47" s="12"/>
      <c r="E47" s="12"/>
      <c r="F47" s="12"/>
      <c r="G47" s="12">
        <v>24</v>
      </c>
      <c r="H47" s="29">
        <v>0.7020833333333334</v>
      </c>
      <c r="I47" s="25">
        <f t="shared" si="4"/>
        <v>90</v>
      </c>
      <c r="J47" s="13">
        <f t="shared" si="6"/>
        <v>24</v>
      </c>
      <c r="K47" s="30">
        <v>1</v>
      </c>
      <c r="L47" s="24">
        <f t="shared" si="7"/>
        <v>0</v>
      </c>
      <c r="N47" s="21">
        <f t="shared" si="8"/>
        <v>0.26666666666666666</v>
      </c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3"/>
      <c r="AJ47" s="23"/>
      <c r="AK47" s="23"/>
      <c r="AL47" s="23"/>
      <c r="AM47" s="23"/>
      <c r="AN47" s="23"/>
      <c r="AO47" s="23"/>
      <c r="AP47" s="23"/>
      <c r="AQ47" s="23"/>
      <c r="AR47" s="23"/>
    </row>
    <row r="48" spans="1:44" ht="14.25">
      <c r="A48" s="12">
        <v>177</v>
      </c>
      <c r="B48" s="12" t="s">
        <v>26</v>
      </c>
      <c r="C48" s="13">
        <v>5</v>
      </c>
      <c r="D48" s="12"/>
      <c r="E48" s="12"/>
      <c r="F48" s="12"/>
      <c r="G48" s="12">
        <v>18</v>
      </c>
      <c r="H48" s="29">
        <v>0.7034722222222222</v>
      </c>
      <c r="I48" s="25">
        <f t="shared" si="4"/>
        <v>90</v>
      </c>
      <c r="J48" s="13">
        <f t="shared" si="6"/>
        <v>18</v>
      </c>
      <c r="K48" s="30">
        <v>2</v>
      </c>
      <c r="L48" s="24">
        <f t="shared" si="7"/>
        <v>0</v>
      </c>
      <c r="N48" s="21">
        <f t="shared" si="8"/>
        <v>0.2</v>
      </c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3"/>
      <c r="AJ48" s="23"/>
      <c r="AK48" s="23"/>
      <c r="AL48" s="23"/>
      <c r="AM48" s="23"/>
      <c r="AN48" s="23"/>
      <c r="AO48" s="23"/>
      <c r="AP48" s="23"/>
      <c r="AQ48" s="23"/>
      <c r="AR48" s="23"/>
    </row>
    <row r="49" spans="1:44" ht="14.25">
      <c r="A49" s="12">
        <v>197</v>
      </c>
      <c r="B49" s="12" t="s">
        <v>30</v>
      </c>
      <c r="C49" s="13">
        <v>5</v>
      </c>
      <c r="D49" s="12"/>
      <c r="E49" s="12"/>
      <c r="F49" s="12"/>
      <c r="G49" s="12">
        <v>28</v>
      </c>
      <c r="H49" s="29">
        <v>0.7034722222222222</v>
      </c>
      <c r="I49" s="25">
        <f t="shared" si="4"/>
        <v>90</v>
      </c>
      <c r="J49" s="13">
        <f t="shared" si="6"/>
        <v>28</v>
      </c>
      <c r="K49" s="30">
        <v>7</v>
      </c>
      <c r="L49" s="24">
        <f t="shared" si="7"/>
        <v>0</v>
      </c>
      <c r="N49" s="21">
        <f t="shared" si="8"/>
        <v>0.3111111111111111</v>
      </c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3"/>
      <c r="AJ49" s="23"/>
      <c r="AK49" s="23"/>
      <c r="AL49" s="23"/>
      <c r="AM49" s="23"/>
      <c r="AN49" s="23"/>
      <c r="AO49" s="23"/>
      <c r="AP49" s="23"/>
      <c r="AQ49" s="23"/>
      <c r="AR49" s="23"/>
    </row>
    <row r="50" spans="1:44" ht="14.25">
      <c r="A50" s="12">
        <v>177</v>
      </c>
      <c r="B50" s="12" t="s">
        <v>27</v>
      </c>
      <c r="C50" s="13">
        <v>4</v>
      </c>
      <c r="D50" s="12"/>
      <c r="E50" s="12"/>
      <c r="F50" s="12"/>
      <c r="G50" s="12">
        <v>24</v>
      </c>
      <c r="H50" s="29">
        <v>0.7048611111111112</v>
      </c>
      <c r="I50" s="25">
        <f t="shared" si="4"/>
        <v>90</v>
      </c>
      <c r="J50" s="13">
        <f t="shared" si="6"/>
        <v>24</v>
      </c>
      <c r="K50" s="30">
        <v>1</v>
      </c>
      <c r="L50" s="24">
        <f t="shared" si="7"/>
        <v>0</v>
      </c>
      <c r="N50" s="21">
        <f t="shared" si="8"/>
        <v>0.26666666666666666</v>
      </c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3"/>
      <c r="AJ50" s="23"/>
      <c r="AK50" s="23"/>
      <c r="AL50" s="23"/>
      <c r="AM50" s="23"/>
      <c r="AN50" s="23"/>
      <c r="AO50" s="23"/>
      <c r="AP50" s="23"/>
      <c r="AQ50" s="23"/>
      <c r="AR50" s="23"/>
    </row>
    <row r="51" spans="1:44" ht="14.25">
      <c r="A51" s="12">
        <v>177</v>
      </c>
      <c r="B51" s="12" t="s">
        <v>27</v>
      </c>
      <c r="C51" s="13">
        <v>5</v>
      </c>
      <c r="D51" s="12"/>
      <c r="E51" s="12"/>
      <c r="F51" s="12"/>
      <c r="G51" s="12">
        <v>14</v>
      </c>
      <c r="H51" s="29">
        <v>0.7090277777777777</v>
      </c>
      <c r="I51" s="25">
        <f t="shared" si="4"/>
        <v>90</v>
      </c>
      <c r="J51" s="13">
        <f t="shared" si="6"/>
        <v>14</v>
      </c>
      <c r="K51" s="30">
        <v>0</v>
      </c>
      <c r="L51" s="24">
        <f t="shared" si="7"/>
        <v>0</v>
      </c>
      <c r="N51" s="21">
        <f t="shared" si="8"/>
        <v>0.15555555555555556</v>
      </c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3"/>
      <c r="AJ51" s="23"/>
      <c r="AK51" s="23"/>
      <c r="AL51" s="23"/>
      <c r="AM51" s="23"/>
      <c r="AN51" s="23"/>
      <c r="AO51" s="23"/>
      <c r="AP51" s="23"/>
      <c r="AQ51" s="23"/>
      <c r="AR51" s="23"/>
    </row>
    <row r="52" spans="1:44" ht="14.25">
      <c r="A52" s="12">
        <v>177</v>
      </c>
      <c r="B52" s="12" t="s">
        <v>26</v>
      </c>
      <c r="C52" s="13">
        <v>5</v>
      </c>
      <c r="D52" s="12"/>
      <c r="E52" s="12"/>
      <c r="F52" s="12"/>
      <c r="G52" s="12">
        <v>16</v>
      </c>
      <c r="H52" s="29">
        <v>0.7097222222222223</v>
      </c>
      <c r="I52" s="25">
        <f t="shared" si="4"/>
        <v>90</v>
      </c>
      <c r="J52" s="13">
        <f t="shared" si="6"/>
        <v>16</v>
      </c>
      <c r="K52" s="30">
        <v>4</v>
      </c>
      <c r="L52" s="24">
        <f t="shared" si="7"/>
        <v>0</v>
      </c>
      <c r="N52" s="21">
        <f t="shared" si="8"/>
        <v>0.17777777777777778</v>
      </c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3"/>
      <c r="AJ52" s="23"/>
      <c r="AK52" s="23"/>
      <c r="AL52" s="23"/>
      <c r="AM52" s="23"/>
      <c r="AN52" s="23"/>
      <c r="AO52" s="23"/>
      <c r="AP52" s="23"/>
      <c r="AQ52" s="23"/>
      <c r="AR52" s="23"/>
    </row>
    <row r="53" spans="1:44" ht="14.25">
      <c r="A53" s="12">
        <v>197</v>
      </c>
      <c r="B53" s="12" t="s">
        <v>30</v>
      </c>
      <c r="C53" s="13">
        <v>4</v>
      </c>
      <c r="D53" s="12"/>
      <c r="E53" s="12"/>
      <c r="F53" s="12"/>
      <c r="G53" s="12">
        <v>12</v>
      </c>
      <c r="H53" s="29">
        <v>0.7125</v>
      </c>
      <c r="I53" s="25">
        <f t="shared" si="4"/>
        <v>90</v>
      </c>
      <c r="J53" s="13">
        <f t="shared" si="6"/>
        <v>12</v>
      </c>
      <c r="K53" s="30">
        <v>5</v>
      </c>
      <c r="L53" s="24">
        <f t="shared" si="7"/>
        <v>0</v>
      </c>
      <c r="N53" s="21">
        <f t="shared" si="8"/>
        <v>0.13333333333333333</v>
      </c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3"/>
      <c r="AJ53" s="23"/>
      <c r="AK53" s="23"/>
      <c r="AL53" s="23"/>
      <c r="AM53" s="23"/>
      <c r="AN53" s="23"/>
      <c r="AO53" s="23"/>
      <c r="AP53" s="23"/>
      <c r="AQ53" s="23"/>
      <c r="AR53" s="23"/>
    </row>
    <row r="54" spans="1:44" ht="14.25">
      <c r="A54" s="12">
        <v>197</v>
      </c>
      <c r="B54" s="12" t="s">
        <v>31</v>
      </c>
      <c r="C54" s="13">
        <v>5</v>
      </c>
      <c r="D54" s="12"/>
      <c r="E54" s="12"/>
      <c r="F54" s="12"/>
      <c r="G54" s="12">
        <v>28</v>
      </c>
      <c r="H54" s="29">
        <v>0.7131944444444445</v>
      </c>
      <c r="I54" s="25">
        <f t="shared" si="4"/>
        <v>90</v>
      </c>
      <c r="J54" s="13">
        <f t="shared" si="6"/>
        <v>28</v>
      </c>
      <c r="K54" s="30">
        <v>2</v>
      </c>
      <c r="L54" s="24">
        <f t="shared" si="7"/>
        <v>0</v>
      </c>
      <c r="N54" s="21">
        <f t="shared" si="8"/>
        <v>0.3111111111111111</v>
      </c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3"/>
      <c r="AJ54" s="23"/>
      <c r="AK54" s="23"/>
      <c r="AL54" s="23"/>
      <c r="AM54" s="23"/>
      <c r="AN54" s="23"/>
      <c r="AO54" s="23"/>
      <c r="AP54" s="23"/>
      <c r="AQ54" s="23"/>
      <c r="AR54" s="23"/>
    </row>
    <row r="55" spans="1:44" ht="14.25">
      <c r="A55" s="12">
        <v>177</v>
      </c>
      <c r="B55" s="12" t="s">
        <v>27</v>
      </c>
      <c r="C55" s="13">
        <v>5</v>
      </c>
      <c r="D55" s="12"/>
      <c r="E55" s="12"/>
      <c r="F55" s="12"/>
      <c r="G55" s="12">
        <v>20</v>
      </c>
      <c r="H55" s="29">
        <v>0.7152777777777778</v>
      </c>
      <c r="I55" s="25">
        <f t="shared" si="4"/>
        <v>90</v>
      </c>
      <c r="J55" s="13">
        <f t="shared" si="6"/>
        <v>20</v>
      </c>
      <c r="K55" s="30">
        <v>1</v>
      </c>
      <c r="L55" s="24">
        <f t="shared" si="7"/>
        <v>0</v>
      </c>
      <c r="N55" s="21">
        <f t="shared" si="8"/>
        <v>0.2222222222222222</v>
      </c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3"/>
      <c r="AJ55" s="23"/>
      <c r="AK55" s="23"/>
      <c r="AL55" s="23"/>
      <c r="AM55" s="23"/>
      <c r="AN55" s="23"/>
      <c r="AO55" s="23"/>
      <c r="AP55" s="23"/>
      <c r="AQ55" s="23"/>
      <c r="AR55" s="23"/>
    </row>
    <row r="56" spans="1:44" ht="14.25">
      <c r="A56" s="12">
        <v>326</v>
      </c>
      <c r="B56" s="12" t="s">
        <v>29</v>
      </c>
      <c r="C56" s="13">
        <v>1</v>
      </c>
      <c r="D56" s="12"/>
      <c r="E56" s="12"/>
      <c r="F56" s="12"/>
      <c r="G56" s="12">
        <v>0</v>
      </c>
      <c r="H56" s="29">
        <v>0.7166666666666667</v>
      </c>
      <c r="I56" s="25">
        <f aca="true" t="shared" si="9" ref="I56:I69">IF(C56=1,60,IF(C56=4,90,IF(C56=5,90,IF(C56=6,30,60))))</f>
        <v>60</v>
      </c>
      <c r="J56" s="13">
        <f aca="true" t="shared" si="10" ref="J56:J69">MAX(D56,G56)</f>
        <v>0</v>
      </c>
      <c r="K56" s="30">
        <v>0</v>
      </c>
      <c r="L56" s="15">
        <f aca="true" t="shared" si="11" ref="L56:L69">D56-E56+F56</f>
        <v>0</v>
      </c>
      <c r="N56" s="21">
        <f aca="true" t="shared" si="12" ref="N56:N69">J56/I56</f>
        <v>0</v>
      </c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3"/>
      <c r="AJ56" s="23"/>
      <c r="AK56" s="23"/>
      <c r="AL56" s="23"/>
      <c r="AM56" s="23"/>
      <c r="AN56" s="23"/>
      <c r="AO56" s="23"/>
      <c r="AP56" s="23"/>
      <c r="AQ56" s="23"/>
      <c r="AR56" s="23"/>
    </row>
    <row r="57" spans="1:44" ht="14.25">
      <c r="A57" s="12">
        <v>193</v>
      </c>
      <c r="B57" s="12" t="s">
        <v>26</v>
      </c>
      <c r="C57" s="13">
        <v>5</v>
      </c>
      <c r="D57" s="12"/>
      <c r="E57" s="12"/>
      <c r="F57" s="12"/>
      <c r="G57" s="12">
        <v>13</v>
      </c>
      <c r="H57" s="29">
        <v>0.7166666666666667</v>
      </c>
      <c r="I57" s="25">
        <f t="shared" si="9"/>
        <v>90</v>
      </c>
      <c r="J57" s="13">
        <f t="shared" si="10"/>
        <v>13</v>
      </c>
      <c r="K57" s="30">
        <v>4</v>
      </c>
      <c r="L57" s="15">
        <f t="shared" si="11"/>
        <v>0</v>
      </c>
      <c r="N57" s="21">
        <f t="shared" si="12"/>
        <v>0.14444444444444443</v>
      </c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3"/>
      <c r="AJ57" s="23"/>
      <c r="AK57" s="23"/>
      <c r="AL57" s="23"/>
      <c r="AM57" s="23"/>
      <c r="AN57" s="23"/>
      <c r="AO57" s="23"/>
      <c r="AP57" s="23"/>
      <c r="AQ57" s="23"/>
      <c r="AR57" s="23"/>
    </row>
    <row r="58" spans="1:44" ht="14.25">
      <c r="A58" s="12">
        <v>177</v>
      </c>
      <c r="B58" s="12" t="s">
        <v>26</v>
      </c>
      <c r="C58" s="13">
        <v>5</v>
      </c>
      <c r="D58" s="12"/>
      <c r="E58" s="12"/>
      <c r="F58" s="12"/>
      <c r="G58" s="12">
        <v>41</v>
      </c>
      <c r="H58" s="29">
        <v>0.7194444444444444</v>
      </c>
      <c r="I58" s="25">
        <f t="shared" si="9"/>
        <v>90</v>
      </c>
      <c r="J58" s="13">
        <f t="shared" si="10"/>
        <v>41</v>
      </c>
      <c r="K58" s="30">
        <v>10</v>
      </c>
      <c r="L58" s="15">
        <f t="shared" si="11"/>
        <v>0</v>
      </c>
      <c r="N58" s="21">
        <f t="shared" si="12"/>
        <v>0.45555555555555555</v>
      </c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3"/>
      <c r="AJ58" s="23"/>
      <c r="AK58" s="23"/>
      <c r="AL58" s="23"/>
      <c r="AM58" s="23"/>
      <c r="AN58" s="23"/>
      <c r="AO58" s="23"/>
      <c r="AP58" s="23"/>
      <c r="AQ58" s="23"/>
      <c r="AR58" s="23"/>
    </row>
    <row r="59" spans="1:44" ht="14.25">
      <c r="A59" s="12">
        <v>177</v>
      </c>
      <c r="B59" s="12" t="s">
        <v>27</v>
      </c>
      <c r="C59" s="13">
        <v>5</v>
      </c>
      <c r="D59" s="12"/>
      <c r="E59" s="12"/>
      <c r="F59" s="12"/>
      <c r="G59" s="12">
        <v>22</v>
      </c>
      <c r="H59" s="29">
        <v>0.720138888888889</v>
      </c>
      <c r="I59" s="25">
        <f t="shared" si="9"/>
        <v>90</v>
      </c>
      <c r="J59" s="13">
        <f t="shared" si="10"/>
        <v>22</v>
      </c>
      <c r="K59" s="30">
        <v>0</v>
      </c>
      <c r="L59" s="15">
        <f t="shared" si="11"/>
        <v>0</v>
      </c>
      <c r="N59" s="21">
        <f t="shared" si="12"/>
        <v>0.24444444444444444</v>
      </c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3"/>
      <c r="AJ59" s="23"/>
      <c r="AK59" s="23"/>
      <c r="AL59" s="23"/>
      <c r="AM59" s="23"/>
      <c r="AN59" s="23"/>
      <c r="AO59" s="23"/>
      <c r="AP59" s="23"/>
      <c r="AQ59" s="23"/>
      <c r="AR59" s="23"/>
    </row>
    <row r="60" spans="1:44" ht="14.25">
      <c r="A60" s="12">
        <v>197</v>
      </c>
      <c r="B60" s="12" t="s">
        <v>30</v>
      </c>
      <c r="C60" s="13">
        <v>5</v>
      </c>
      <c r="D60" s="12"/>
      <c r="E60" s="12"/>
      <c r="F60" s="12"/>
      <c r="G60" s="12">
        <v>27</v>
      </c>
      <c r="H60" s="29">
        <v>0.7208333333333333</v>
      </c>
      <c r="I60" s="25">
        <f t="shared" si="9"/>
        <v>90</v>
      </c>
      <c r="J60" s="13">
        <f t="shared" si="10"/>
        <v>27</v>
      </c>
      <c r="K60" s="30">
        <v>2</v>
      </c>
      <c r="L60" s="15">
        <f t="shared" si="11"/>
        <v>0</v>
      </c>
      <c r="N60" s="21">
        <f t="shared" si="12"/>
        <v>0.3</v>
      </c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3"/>
      <c r="AJ60" s="23"/>
      <c r="AK60" s="23"/>
      <c r="AL60" s="23"/>
      <c r="AM60" s="23"/>
      <c r="AN60" s="23"/>
      <c r="AO60" s="23"/>
      <c r="AP60" s="23"/>
      <c r="AQ60" s="23"/>
      <c r="AR60" s="23"/>
    </row>
    <row r="61" spans="1:44" ht="14.25">
      <c r="A61" s="12">
        <v>177</v>
      </c>
      <c r="B61" s="12" t="s">
        <v>26</v>
      </c>
      <c r="C61" s="13">
        <v>5</v>
      </c>
      <c r="D61" s="12"/>
      <c r="E61" s="12"/>
      <c r="F61" s="12"/>
      <c r="G61" s="12">
        <v>9</v>
      </c>
      <c r="H61" s="29">
        <v>0.7222222222222222</v>
      </c>
      <c r="I61" s="25">
        <f t="shared" si="9"/>
        <v>90</v>
      </c>
      <c r="J61" s="13">
        <f t="shared" si="10"/>
        <v>9</v>
      </c>
      <c r="K61" s="30">
        <v>7</v>
      </c>
      <c r="L61" s="15">
        <f t="shared" si="11"/>
        <v>0</v>
      </c>
      <c r="N61" s="21">
        <f t="shared" si="12"/>
        <v>0.1</v>
      </c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3"/>
      <c r="AJ61" s="23"/>
      <c r="AK61" s="23"/>
      <c r="AL61" s="23"/>
      <c r="AM61" s="23"/>
      <c r="AN61" s="23"/>
      <c r="AO61" s="23"/>
      <c r="AP61" s="23"/>
      <c r="AQ61" s="23"/>
      <c r="AR61" s="23"/>
    </row>
    <row r="62" spans="1:44" ht="14.25">
      <c r="A62" s="12">
        <v>193</v>
      </c>
      <c r="B62" s="12" t="s">
        <v>32</v>
      </c>
      <c r="C62" s="13">
        <v>5</v>
      </c>
      <c r="D62" s="12"/>
      <c r="E62" s="12"/>
      <c r="F62" s="12"/>
      <c r="G62" s="12">
        <v>11</v>
      </c>
      <c r="H62" s="29">
        <v>0.7222222222222222</v>
      </c>
      <c r="I62" s="25">
        <f t="shared" si="9"/>
        <v>90</v>
      </c>
      <c r="J62" s="13">
        <f t="shared" si="10"/>
        <v>11</v>
      </c>
      <c r="K62" s="30">
        <v>0</v>
      </c>
      <c r="L62" s="15">
        <f t="shared" si="11"/>
        <v>0</v>
      </c>
      <c r="N62" s="21">
        <f t="shared" si="12"/>
        <v>0.12222222222222222</v>
      </c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3"/>
      <c r="AJ62" s="23"/>
      <c r="AK62" s="23"/>
      <c r="AL62" s="23"/>
      <c r="AM62" s="23"/>
      <c r="AN62" s="23"/>
      <c r="AO62" s="23"/>
      <c r="AP62" s="23"/>
      <c r="AQ62" s="23"/>
      <c r="AR62" s="23"/>
    </row>
    <row r="63" spans="1:44" ht="14.25">
      <c r="A63" s="12">
        <v>197</v>
      </c>
      <c r="B63" s="12" t="s">
        <v>31</v>
      </c>
      <c r="C63" s="13">
        <v>5</v>
      </c>
      <c r="D63" s="12"/>
      <c r="E63" s="12"/>
      <c r="F63" s="12"/>
      <c r="G63" s="12">
        <v>33</v>
      </c>
      <c r="H63" s="29">
        <v>0.7236111111111111</v>
      </c>
      <c r="I63" s="25">
        <f t="shared" si="9"/>
        <v>90</v>
      </c>
      <c r="J63" s="13">
        <f t="shared" si="10"/>
        <v>33</v>
      </c>
      <c r="K63" s="30">
        <v>2</v>
      </c>
      <c r="L63" s="15">
        <f t="shared" si="11"/>
        <v>0</v>
      </c>
      <c r="N63" s="21">
        <f t="shared" si="12"/>
        <v>0.36666666666666664</v>
      </c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3"/>
      <c r="AJ63" s="23"/>
      <c r="AK63" s="23"/>
      <c r="AL63" s="23"/>
      <c r="AM63" s="23"/>
      <c r="AN63" s="23"/>
      <c r="AO63" s="23"/>
      <c r="AP63" s="23"/>
      <c r="AQ63" s="23"/>
      <c r="AR63" s="23"/>
    </row>
    <row r="64" spans="1:44" ht="14.25">
      <c r="A64" s="12">
        <v>177</v>
      </c>
      <c r="B64" s="12" t="s">
        <v>27</v>
      </c>
      <c r="C64" s="13">
        <v>5</v>
      </c>
      <c r="D64" s="12"/>
      <c r="E64" s="12"/>
      <c r="F64" s="12"/>
      <c r="G64" s="12">
        <v>36</v>
      </c>
      <c r="H64" s="29">
        <v>0.7256944444444445</v>
      </c>
      <c r="I64" s="25">
        <f t="shared" si="9"/>
        <v>90</v>
      </c>
      <c r="J64" s="13">
        <f t="shared" si="10"/>
        <v>36</v>
      </c>
      <c r="K64" s="30">
        <v>0</v>
      </c>
      <c r="L64" s="15">
        <f t="shared" si="11"/>
        <v>0</v>
      </c>
      <c r="N64" s="21">
        <f t="shared" si="12"/>
        <v>0.4</v>
      </c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3"/>
      <c r="AJ64" s="23"/>
      <c r="AK64" s="23"/>
      <c r="AL64" s="23"/>
      <c r="AM64" s="23"/>
      <c r="AN64" s="23"/>
      <c r="AO64" s="23"/>
      <c r="AP64" s="23"/>
      <c r="AQ64" s="23"/>
      <c r="AR64" s="23"/>
    </row>
    <row r="65" spans="1:44" ht="14.25">
      <c r="A65" s="12">
        <v>177</v>
      </c>
      <c r="B65" s="12" t="s">
        <v>26</v>
      </c>
      <c r="C65" s="13">
        <v>5</v>
      </c>
      <c r="D65" s="12"/>
      <c r="E65" s="12"/>
      <c r="F65" s="12"/>
      <c r="G65" s="12">
        <v>19</v>
      </c>
      <c r="H65" s="29">
        <v>0.7270833333333333</v>
      </c>
      <c r="I65" s="25">
        <f t="shared" si="9"/>
        <v>90</v>
      </c>
      <c r="J65" s="13">
        <f t="shared" si="10"/>
        <v>19</v>
      </c>
      <c r="K65" s="30">
        <v>6</v>
      </c>
      <c r="L65" s="15">
        <f t="shared" si="11"/>
        <v>0</v>
      </c>
      <c r="N65" s="21">
        <f t="shared" si="12"/>
        <v>0.2111111111111111</v>
      </c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3"/>
      <c r="AJ65" s="23"/>
      <c r="AK65" s="23"/>
      <c r="AL65" s="23"/>
      <c r="AM65" s="23"/>
      <c r="AN65" s="23"/>
      <c r="AO65" s="23"/>
      <c r="AP65" s="23"/>
      <c r="AQ65" s="23"/>
      <c r="AR65" s="23"/>
    </row>
    <row r="66" spans="1:44" ht="14.25">
      <c r="A66" s="12">
        <v>326</v>
      </c>
      <c r="B66" s="12" t="s">
        <v>28</v>
      </c>
      <c r="C66" s="13">
        <v>1</v>
      </c>
      <c r="D66" s="12"/>
      <c r="E66" s="12"/>
      <c r="F66" s="12"/>
      <c r="G66" s="12">
        <v>0</v>
      </c>
      <c r="H66" s="29">
        <v>0.7284722222222223</v>
      </c>
      <c r="I66" s="25">
        <f t="shared" si="9"/>
        <v>60</v>
      </c>
      <c r="J66" s="13">
        <f t="shared" si="10"/>
        <v>0</v>
      </c>
      <c r="K66" s="30">
        <v>11</v>
      </c>
      <c r="L66" s="15">
        <f t="shared" si="11"/>
        <v>0</v>
      </c>
      <c r="N66" s="21">
        <f t="shared" si="12"/>
        <v>0</v>
      </c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3"/>
      <c r="AJ66" s="23"/>
      <c r="AK66" s="23"/>
      <c r="AL66" s="23"/>
      <c r="AM66" s="23"/>
      <c r="AN66" s="23"/>
      <c r="AO66" s="23"/>
      <c r="AP66" s="23"/>
      <c r="AQ66" s="23"/>
      <c r="AR66" s="23"/>
    </row>
    <row r="67" spans="1:44" ht="14.25">
      <c r="A67" s="12">
        <v>177</v>
      </c>
      <c r="B67" s="12" t="s">
        <v>26</v>
      </c>
      <c r="C67" s="13">
        <v>5</v>
      </c>
      <c r="D67" s="12"/>
      <c r="E67" s="12"/>
      <c r="F67" s="12"/>
      <c r="G67" s="12">
        <v>2</v>
      </c>
      <c r="H67" s="29">
        <v>0.7291666666666666</v>
      </c>
      <c r="I67" s="25">
        <f t="shared" si="9"/>
        <v>90</v>
      </c>
      <c r="J67" s="13">
        <f t="shared" si="10"/>
        <v>2</v>
      </c>
      <c r="K67" s="30">
        <v>2</v>
      </c>
      <c r="L67" s="15">
        <f t="shared" si="11"/>
        <v>0</v>
      </c>
      <c r="N67" s="21">
        <f t="shared" si="12"/>
        <v>0.022222222222222223</v>
      </c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3"/>
      <c r="AJ67" s="23"/>
      <c r="AK67" s="23"/>
      <c r="AL67" s="23"/>
      <c r="AM67" s="23"/>
      <c r="AN67" s="23"/>
      <c r="AO67" s="23"/>
      <c r="AP67" s="23"/>
      <c r="AQ67" s="23"/>
      <c r="AR67" s="23"/>
    </row>
    <row r="68" spans="1:44" ht="14.25">
      <c r="A68" s="12">
        <v>197</v>
      </c>
      <c r="B68" s="12" t="s">
        <v>30</v>
      </c>
      <c r="C68" s="13">
        <v>5</v>
      </c>
      <c r="D68" s="12"/>
      <c r="E68" s="12"/>
      <c r="F68" s="12"/>
      <c r="G68" s="12">
        <v>16</v>
      </c>
      <c r="H68" s="29">
        <v>0.73125</v>
      </c>
      <c r="I68" s="25">
        <f t="shared" si="9"/>
        <v>90</v>
      </c>
      <c r="J68" s="13">
        <f t="shared" si="10"/>
        <v>16</v>
      </c>
      <c r="K68" s="30">
        <v>2</v>
      </c>
      <c r="L68" s="15">
        <f t="shared" si="11"/>
        <v>0</v>
      </c>
      <c r="N68" s="21">
        <f t="shared" si="12"/>
        <v>0.17777777777777778</v>
      </c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3"/>
      <c r="AJ68" s="23"/>
      <c r="AK68" s="23"/>
      <c r="AL68" s="23"/>
      <c r="AM68" s="23"/>
      <c r="AN68" s="23"/>
      <c r="AO68" s="23"/>
      <c r="AP68" s="23"/>
      <c r="AQ68" s="23"/>
      <c r="AR68" s="23"/>
    </row>
    <row r="69" spans="1:44" ht="14.25">
      <c r="A69" s="12">
        <v>197</v>
      </c>
      <c r="B69" s="12" t="s">
        <v>31</v>
      </c>
      <c r="C69" s="13">
        <v>5</v>
      </c>
      <c r="D69" s="12"/>
      <c r="E69" s="12"/>
      <c r="F69" s="12"/>
      <c r="G69" s="12">
        <v>17</v>
      </c>
      <c r="H69" s="29">
        <v>0.7333333333333334</v>
      </c>
      <c r="I69" s="25">
        <f t="shared" si="9"/>
        <v>90</v>
      </c>
      <c r="J69" s="13">
        <f t="shared" si="10"/>
        <v>17</v>
      </c>
      <c r="K69" s="30">
        <v>1</v>
      </c>
      <c r="L69" s="24">
        <f t="shared" si="11"/>
        <v>0</v>
      </c>
      <c r="N69" s="21">
        <f t="shared" si="12"/>
        <v>0.18888888888888888</v>
      </c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3"/>
      <c r="AJ69" s="23"/>
      <c r="AK69" s="23"/>
      <c r="AL69" s="23"/>
      <c r="AM69" s="23"/>
      <c r="AN69" s="23"/>
      <c r="AO69" s="23"/>
      <c r="AP69" s="23"/>
      <c r="AQ69" s="23"/>
      <c r="AR69" s="23"/>
    </row>
    <row r="70" spans="1:11" ht="14.25">
      <c r="A70" s="12"/>
      <c r="B70" s="12"/>
      <c r="C70" s="13"/>
      <c r="D70" s="12"/>
      <c r="E70" s="12"/>
      <c r="F70" s="12"/>
      <c r="G70" s="12"/>
      <c r="H70" s="14"/>
      <c r="I70" s="13"/>
      <c r="J70" s="13"/>
      <c r="K70" s="28"/>
    </row>
    <row r="71" spans="1:44" ht="14.25">
      <c r="A71" s="12" t="s">
        <v>18</v>
      </c>
      <c r="B71" s="12"/>
      <c r="C71" s="13"/>
      <c r="D71" s="12">
        <f>SUM(D9:D69)</f>
        <v>0</v>
      </c>
      <c r="E71" s="12">
        <f>SUM(E9:E69)</f>
        <v>0</v>
      </c>
      <c r="F71" s="12">
        <f>SUM(F9:F69)</f>
        <v>0</v>
      </c>
      <c r="G71" s="12">
        <f>SUM(G9:G69)</f>
        <v>1131</v>
      </c>
      <c r="H71" s="12"/>
      <c r="I71" s="12">
        <f>SUM(I9:I69)</f>
        <v>5310</v>
      </c>
      <c r="J71" s="12">
        <f>SUM(J9:J69)</f>
        <v>1131</v>
      </c>
      <c r="K71" s="28"/>
      <c r="L71" s="24">
        <f>D71-E71+F71</f>
        <v>0</v>
      </c>
      <c r="N71" s="21">
        <f>J71/I71</f>
        <v>0.21299435028248587</v>
      </c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3"/>
      <c r="AJ71" s="23"/>
      <c r="AK71" s="23"/>
      <c r="AL71" s="23"/>
      <c r="AM71" s="23"/>
      <c r="AN71" s="23"/>
      <c r="AO71" s="23"/>
      <c r="AP71" s="23"/>
      <c r="AQ71" s="23"/>
      <c r="AR71" s="23"/>
    </row>
  </sheetData>
  <conditionalFormatting sqref="AI71:AR71 AI9:AR69">
    <cfRule type="expression" priority="1" dxfId="0" stopIfTrue="1">
      <formula>($J9/$I9)&gt;AI$8</formula>
    </cfRule>
  </conditionalFormatting>
  <conditionalFormatting sqref="O71:AH71 O9:AH69">
    <cfRule type="expression" priority="2" dxfId="1" stopIfTrue="1">
      <formula>($J9/$I9)&gt;=O$8</formula>
    </cfRule>
  </conditionalFormatting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95"/>
  <sheetViews>
    <sheetView showGridLines="0" tabSelected="1" workbookViewId="0" topLeftCell="A1">
      <selection activeCell="A1" sqref="A1"/>
    </sheetView>
  </sheetViews>
  <sheetFormatPr defaultColWidth="8.796875" defaultRowHeight="14.25"/>
  <cols>
    <col min="1" max="1" width="5.59765625" style="0" customWidth="1"/>
    <col min="2" max="2" width="8.09765625" style="0" customWidth="1"/>
    <col min="3" max="3" width="5.59765625" style="0" customWidth="1"/>
    <col min="4" max="6" width="6.59765625" style="0" customWidth="1"/>
    <col min="7" max="7" width="7" style="0" customWidth="1"/>
    <col min="8" max="8" width="7.59765625" style="2" customWidth="1"/>
    <col min="9" max="11" width="8.09765625" style="0" customWidth="1"/>
    <col min="12" max="12" width="6" style="0" customWidth="1"/>
    <col min="13" max="13" width="1.69921875" style="0" customWidth="1"/>
    <col min="14" max="14" width="5.09765625" style="16" bestFit="1" customWidth="1"/>
    <col min="15" max="44" width="1.69921875" style="0" customWidth="1"/>
  </cols>
  <sheetData>
    <row r="1" spans="1:12" ht="18">
      <c r="A1" s="8" t="s">
        <v>0</v>
      </c>
      <c r="C1" s="3" t="s">
        <v>33</v>
      </c>
      <c r="H1" s="4"/>
      <c r="K1" s="4" t="s">
        <v>1</v>
      </c>
      <c r="L1" t="s">
        <v>2</v>
      </c>
    </row>
    <row r="2" spans="1:12" ht="14.25">
      <c r="A2" s="5" t="s">
        <v>3</v>
      </c>
      <c r="C2" t="s">
        <v>24</v>
      </c>
      <c r="H2" s="4"/>
      <c r="I2" s="17"/>
      <c r="K2" s="4" t="s">
        <v>5</v>
      </c>
      <c r="L2" s="17" t="s">
        <v>21</v>
      </c>
    </row>
    <row r="3" spans="1:8" ht="14.25">
      <c r="A3" s="5"/>
      <c r="H3" t="s">
        <v>6</v>
      </c>
    </row>
    <row r="4" spans="1:9" ht="14.25">
      <c r="A4" s="5" t="s">
        <v>7</v>
      </c>
      <c r="C4" t="s">
        <v>22</v>
      </c>
      <c r="H4" s="4" t="s">
        <v>8</v>
      </c>
      <c r="I4" t="s">
        <v>23</v>
      </c>
    </row>
    <row r="6" ht="15">
      <c r="A6" s="1" t="s">
        <v>20</v>
      </c>
    </row>
    <row r="7" ht="15" thickBot="1"/>
    <row r="8" spans="1:44" s="7" customFormat="1" ht="30.75" thickBot="1">
      <c r="A8" s="9" t="s">
        <v>9</v>
      </c>
      <c r="B8" s="10" t="s">
        <v>25</v>
      </c>
      <c r="C8" s="10" t="s">
        <v>10</v>
      </c>
      <c r="D8" s="26" t="s">
        <v>11</v>
      </c>
      <c r="E8" s="26" t="s">
        <v>4</v>
      </c>
      <c r="F8" s="26" t="s">
        <v>12</v>
      </c>
      <c r="G8" s="10" t="s">
        <v>13</v>
      </c>
      <c r="H8" s="11" t="s">
        <v>14</v>
      </c>
      <c r="I8" s="10" t="s">
        <v>15</v>
      </c>
      <c r="J8" s="26" t="s">
        <v>16</v>
      </c>
      <c r="K8" s="27" t="s">
        <v>19</v>
      </c>
      <c r="L8" s="6" t="s">
        <v>17</v>
      </c>
      <c r="M8" s="18"/>
      <c r="N8" s="19">
        <v>0.05</v>
      </c>
      <c r="O8" s="20">
        <v>0.05</v>
      </c>
      <c r="P8" s="20">
        <f aca="true" t="shared" si="0" ref="P8:AR8">O8+$N8</f>
        <v>0.1</v>
      </c>
      <c r="Q8" s="20">
        <f t="shared" si="0"/>
        <v>0.15000000000000002</v>
      </c>
      <c r="R8" s="20">
        <f t="shared" si="0"/>
        <v>0.2</v>
      </c>
      <c r="S8" s="20">
        <f t="shared" si="0"/>
        <v>0.25</v>
      </c>
      <c r="T8" s="20">
        <f t="shared" si="0"/>
        <v>0.3</v>
      </c>
      <c r="U8" s="20">
        <f t="shared" si="0"/>
        <v>0.35</v>
      </c>
      <c r="V8" s="20">
        <f t="shared" si="0"/>
        <v>0.39999999999999997</v>
      </c>
      <c r="W8" s="20">
        <f t="shared" si="0"/>
        <v>0.44999999999999996</v>
      </c>
      <c r="X8" s="20">
        <f t="shared" si="0"/>
        <v>0.49999999999999994</v>
      </c>
      <c r="Y8" s="20">
        <f t="shared" si="0"/>
        <v>0.5499999999999999</v>
      </c>
      <c r="Z8" s="20">
        <f t="shared" si="0"/>
        <v>0.6</v>
      </c>
      <c r="AA8" s="20">
        <f t="shared" si="0"/>
        <v>0.65</v>
      </c>
      <c r="AB8" s="20">
        <f t="shared" si="0"/>
        <v>0.7000000000000001</v>
      </c>
      <c r="AC8" s="20">
        <f t="shared" si="0"/>
        <v>0.7500000000000001</v>
      </c>
      <c r="AD8" s="20">
        <f t="shared" si="0"/>
        <v>0.8000000000000002</v>
      </c>
      <c r="AE8" s="20">
        <f t="shared" si="0"/>
        <v>0.8500000000000002</v>
      </c>
      <c r="AF8" s="20">
        <f t="shared" si="0"/>
        <v>0.9000000000000002</v>
      </c>
      <c r="AG8" s="20">
        <f t="shared" si="0"/>
        <v>0.9500000000000003</v>
      </c>
      <c r="AH8" s="20">
        <f t="shared" si="0"/>
        <v>1.0000000000000002</v>
      </c>
      <c r="AI8" s="20">
        <f t="shared" si="0"/>
        <v>1.0500000000000003</v>
      </c>
      <c r="AJ8" s="20">
        <f t="shared" si="0"/>
        <v>1.1000000000000003</v>
      </c>
      <c r="AK8" s="20">
        <f t="shared" si="0"/>
        <v>1.1500000000000004</v>
      </c>
      <c r="AL8" s="20">
        <f t="shared" si="0"/>
        <v>1.2000000000000004</v>
      </c>
      <c r="AM8" s="20">
        <f t="shared" si="0"/>
        <v>1.2500000000000004</v>
      </c>
      <c r="AN8" s="20">
        <f t="shared" si="0"/>
        <v>1.3000000000000005</v>
      </c>
      <c r="AO8" s="20">
        <f t="shared" si="0"/>
        <v>1.3500000000000005</v>
      </c>
      <c r="AP8" s="20">
        <f t="shared" si="0"/>
        <v>1.4000000000000006</v>
      </c>
      <c r="AQ8" s="20">
        <f t="shared" si="0"/>
        <v>1.4500000000000006</v>
      </c>
      <c r="AR8" s="20">
        <f t="shared" si="0"/>
        <v>1.5000000000000007</v>
      </c>
    </row>
    <row r="9" spans="1:44" ht="14.25">
      <c r="A9" s="12">
        <v>177</v>
      </c>
      <c r="B9" s="12" t="s">
        <v>27</v>
      </c>
      <c r="C9" s="13">
        <v>4</v>
      </c>
      <c r="D9" s="12"/>
      <c r="E9" s="12"/>
      <c r="F9" s="12"/>
      <c r="G9" s="12">
        <v>14</v>
      </c>
      <c r="H9" s="29">
        <v>0.6569444444444444</v>
      </c>
      <c r="I9" s="25">
        <f aca="true" t="shared" si="1" ref="I9:I16">IF(C9=1,60,IF(C9=4,90,IF(C9=5,90,IF(C9=6,30,60))))</f>
        <v>90</v>
      </c>
      <c r="J9" s="13">
        <f aca="true" t="shared" si="2" ref="J9:J16">MAX(D9,G9)</f>
        <v>14</v>
      </c>
      <c r="K9" s="30">
        <v>0</v>
      </c>
      <c r="L9" s="15">
        <f aca="true" t="shared" si="3" ref="L9:L16">D9-E9+F9</f>
        <v>0</v>
      </c>
      <c r="N9" s="21">
        <f aca="true" t="shared" si="4" ref="N9:N16">J9/I9</f>
        <v>0.15555555555555556</v>
      </c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3"/>
      <c r="AJ9" s="23"/>
      <c r="AK9" s="23"/>
      <c r="AL9" s="23"/>
      <c r="AM9" s="23"/>
      <c r="AN9" s="23"/>
      <c r="AO9" s="23"/>
      <c r="AP9" s="23"/>
      <c r="AQ9" s="23"/>
      <c r="AR9" s="23"/>
    </row>
    <row r="10" spans="1:44" ht="14.25">
      <c r="A10" s="12">
        <v>177</v>
      </c>
      <c r="B10" s="12" t="s">
        <v>27</v>
      </c>
      <c r="C10" s="13">
        <v>5</v>
      </c>
      <c r="D10" s="12"/>
      <c r="E10" s="12"/>
      <c r="F10" s="12"/>
      <c r="G10" s="12">
        <v>16</v>
      </c>
      <c r="H10" s="29">
        <v>0.6625</v>
      </c>
      <c r="I10" s="25">
        <f t="shared" si="1"/>
        <v>90</v>
      </c>
      <c r="J10" s="13">
        <f t="shared" si="2"/>
        <v>16</v>
      </c>
      <c r="K10" s="30">
        <v>0</v>
      </c>
      <c r="L10" s="15">
        <f t="shared" si="3"/>
        <v>0</v>
      </c>
      <c r="N10" s="21">
        <f t="shared" si="4"/>
        <v>0.17777777777777778</v>
      </c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3"/>
      <c r="AJ10" s="23"/>
      <c r="AK10" s="23"/>
      <c r="AL10" s="23"/>
      <c r="AM10" s="23"/>
      <c r="AN10" s="23"/>
      <c r="AO10" s="23"/>
      <c r="AP10" s="23"/>
      <c r="AQ10" s="23"/>
      <c r="AR10" s="23"/>
    </row>
    <row r="11" spans="1:44" ht="14.25">
      <c r="A11" s="12">
        <v>177</v>
      </c>
      <c r="B11" s="12" t="s">
        <v>27</v>
      </c>
      <c r="C11" s="13">
        <v>5</v>
      </c>
      <c r="D11" s="12"/>
      <c r="E11" s="12"/>
      <c r="F11" s="12"/>
      <c r="G11" s="12">
        <v>26</v>
      </c>
      <c r="H11" s="29">
        <v>0.6673611111111111</v>
      </c>
      <c r="I11" s="25">
        <f t="shared" si="1"/>
        <v>90</v>
      </c>
      <c r="J11" s="13">
        <f t="shared" si="2"/>
        <v>26</v>
      </c>
      <c r="K11" s="30">
        <v>0</v>
      </c>
      <c r="L11" s="15">
        <f t="shared" si="3"/>
        <v>0</v>
      </c>
      <c r="N11" s="21">
        <f t="shared" si="4"/>
        <v>0.28888888888888886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3"/>
      <c r="AJ11" s="23"/>
      <c r="AK11" s="23"/>
      <c r="AL11" s="23"/>
      <c r="AM11" s="23"/>
      <c r="AN11" s="23"/>
      <c r="AO11" s="23"/>
      <c r="AP11" s="23"/>
      <c r="AQ11" s="23"/>
      <c r="AR11" s="23"/>
    </row>
    <row r="12" spans="1:44" ht="14.25">
      <c r="A12" s="12">
        <v>177</v>
      </c>
      <c r="B12" s="12" t="s">
        <v>27</v>
      </c>
      <c r="C12" s="13">
        <v>5</v>
      </c>
      <c r="D12" s="12"/>
      <c r="E12" s="12"/>
      <c r="F12" s="12"/>
      <c r="G12" s="12">
        <v>33</v>
      </c>
      <c r="H12" s="29">
        <v>0.6736111111111112</v>
      </c>
      <c r="I12" s="25">
        <f t="shared" si="1"/>
        <v>90</v>
      </c>
      <c r="J12" s="13">
        <f t="shared" si="2"/>
        <v>33</v>
      </c>
      <c r="K12" s="30">
        <v>1</v>
      </c>
      <c r="L12" s="24">
        <f t="shared" si="3"/>
        <v>0</v>
      </c>
      <c r="N12" s="21">
        <f t="shared" si="4"/>
        <v>0.36666666666666664</v>
      </c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3"/>
      <c r="AJ12" s="23"/>
      <c r="AK12" s="23"/>
      <c r="AL12" s="23"/>
      <c r="AM12" s="23"/>
      <c r="AN12" s="23"/>
      <c r="AO12" s="23"/>
      <c r="AP12" s="23"/>
      <c r="AQ12" s="23"/>
      <c r="AR12" s="23"/>
    </row>
    <row r="13" spans="1:44" ht="14.25">
      <c r="A13" s="12">
        <v>177</v>
      </c>
      <c r="B13" s="12" t="s">
        <v>27</v>
      </c>
      <c r="C13" s="13">
        <v>4</v>
      </c>
      <c r="D13" s="12"/>
      <c r="E13" s="12"/>
      <c r="F13" s="12"/>
      <c r="G13" s="12">
        <v>24</v>
      </c>
      <c r="H13" s="29">
        <v>0.6777777777777777</v>
      </c>
      <c r="I13" s="25">
        <f t="shared" si="1"/>
        <v>90</v>
      </c>
      <c r="J13" s="13">
        <f t="shared" si="2"/>
        <v>24</v>
      </c>
      <c r="K13" s="30">
        <v>0</v>
      </c>
      <c r="L13" s="24">
        <f t="shared" si="3"/>
        <v>0</v>
      </c>
      <c r="N13" s="21">
        <f t="shared" si="4"/>
        <v>0.26666666666666666</v>
      </c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3"/>
      <c r="AJ13" s="23"/>
      <c r="AK13" s="23"/>
      <c r="AL13" s="23"/>
      <c r="AM13" s="23"/>
      <c r="AN13" s="23"/>
      <c r="AO13" s="23"/>
      <c r="AP13" s="23"/>
      <c r="AQ13" s="23"/>
      <c r="AR13" s="23"/>
    </row>
    <row r="14" spans="1:44" ht="14.25">
      <c r="A14" s="12">
        <v>177</v>
      </c>
      <c r="B14" s="12" t="s">
        <v>27</v>
      </c>
      <c r="C14" s="13">
        <v>4</v>
      </c>
      <c r="D14" s="12"/>
      <c r="E14" s="12"/>
      <c r="F14" s="12"/>
      <c r="G14" s="12">
        <v>39</v>
      </c>
      <c r="H14" s="29">
        <v>0.6840277777777778</v>
      </c>
      <c r="I14" s="25">
        <f t="shared" si="1"/>
        <v>90</v>
      </c>
      <c r="J14" s="13">
        <f t="shared" si="2"/>
        <v>39</v>
      </c>
      <c r="K14" s="30">
        <v>1</v>
      </c>
      <c r="L14" s="24">
        <f t="shared" si="3"/>
        <v>0</v>
      </c>
      <c r="N14" s="21">
        <f t="shared" si="4"/>
        <v>0.43333333333333335</v>
      </c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3"/>
      <c r="AJ14" s="23"/>
      <c r="AK14" s="23"/>
      <c r="AL14" s="23"/>
      <c r="AM14" s="23"/>
      <c r="AN14" s="23"/>
      <c r="AO14" s="23"/>
      <c r="AP14" s="23"/>
      <c r="AQ14" s="23"/>
      <c r="AR14" s="23"/>
    </row>
    <row r="15" spans="1:44" ht="14.25">
      <c r="A15" s="12">
        <v>177</v>
      </c>
      <c r="B15" s="12" t="s">
        <v>27</v>
      </c>
      <c r="C15" s="13">
        <v>5</v>
      </c>
      <c r="D15" s="12"/>
      <c r="E15" s="12"/>
      <c r="F15" s="12"/>
      <c r="G15" s="12">
        <v>13</v>
      </c>
      <c r="H15" s="29">
        <v>0.688888888888889</v>
      </c>
      <c r="I15" s="25">
        <f t="shared" si="1"/>
        <v>90</v>
      </c>
      <c r="J15" s="13">
        <f t="shared" si="2"/>
        <v>13</v>
      </c>
      <c r="K15" s="30">
        <v>1</v>
      </c>
      <c r="L15" s="24">
        <f t="shared" si="3"/>
        <v>0</v>
      </c>
      <c r="N15" s="21">
        <f t="shared" si="4"/>
        <v>0.14444444444444443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3"/>
      <c r="AJ15" s="23"/>
      <c r="AK15" s="23"/>
      <c r="AL15" s="23"/>
      <c r="AM15" s="23"/>
      <c r="AN15" s="23"/>
      <c r="AO15" s="23"/>
      <c r="AP15" s="23"/>
      <c r="AQ15" s="23"/>
      <c r="AR15" s="23"/>
    </row>
    <row r="16" spans="1:44" ht="14.25">
      <c r="A16" s="12">
        <v>177</v>
      </c>
      <c r="B16" s="12" t="s">
        <v>27</v>
      </c>
      <c r="C16" s="13">
        <v>5</v>
      </c>
      <c r="D16" s="12"/>
      <c r="E16" s="12"/>
      <c r="F16" s="12"/>
      <c r="G16" s="12">
        <v>12</v>
      </c>
      <c r="H16" s="29">
        <v>0.6944444444444445</v>
      </c>
      <c r="I16" s="25">
        <f t="shared" si="1"/>
        <v>90</v>
      </c>
      <c r="J16" s="13">
        <f t="shared" si="2"/>
        <v>12</v>
      </c>
      <c r="K16" s="30">
        <v>1</v>
      </c>
      <c r="L16" s="24">
        <f t="shared" si="3"/>
        <v>0</v>
      </c>
      <c r="N16" s="21">
        <f t="shared" si="4"/>
        <v>0.13333333333333333</v>
      </c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3"/>
      <c r="AJ16" s="23"/>
      <c r="AK16" s="23"/>
      <c r="AL16" s="23"/>
      <c r="AM16" s="23"/>
      <c r="AN16" s="23"/>
      <c r="AO16" s="23"/>
      <c r="AP16" s="23"/>
      <c r="AQ16" s="23"/>
      <c r="AR16" s="23"/>
    </row>
    <row r="17" spans="1:44" ht="14.25">
      <c r="A17" s="12">
        <v>177</v>
      </c>
      <c r="B17" s="12" t="s">
        <v>27</v>
      </c>
      <c r="C17" s="13">
        <v>5</v>
      </c>
      <c r="D17" s="12"/>
      <c r="E17" s="12"/>
      <c r="F17" s="12"/>
      <c r="G17" s="12">
        <v>23</v>
      </c>
      <c r="H17" s="29">
        <v>0.6993055555555556</v>
      </c>
      <c r="I17" s="25">
        <f aca="true" t="shared" si="5" ref="I17:I22">IF(C17=1,60,IF(C17=4,90,IF(C17=5,90,IF(C17=6,30,60))))</f>
        <v>90</v>
      </c>
      <c r="J17" s="13">
        <f aca="true" t="shared" si="6" ref="J17:J22">MAX(D17,G17)</f>
        <v>23</v>
      </c>
      <c r="K17" s="30">
        <v>1</v>
      </c>
      <c r="L17" s="24">
        <f aca="true" t="shared" si="7" ref="L17:L22">D17-E17+F17</f>
        <v>0</v>
      </c>
      <c r="N17" s="21">
        <f aca="true" t="shared" si="8" ref="N17:N22">J17/I17</f>
        <v>0.25555555555555554</v>
      </c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3"/>
      <c r="AJ17" s="23"/>
      <c r="AK17" s="23"/>
      <c r="AL17" s="23"/>
      <c r="AM17" s="23"/>
      <c r="AN17" s="23"/>
      <c r="AO17" s="23"/>
      <c r="AP17" s="23"/>
      <c r="AQ17" s="23"/>
      <c r="AR17" s="23"/>
    </row>
    <row r="18" spans="1:44" ht="14.25">
      <c r="A18" s="12">
        <v>177</v>
      </c>
      <c r="B18" s="12" t="s">
        <v>27</v>
      </c>
      <c r="C18" s="13">
        <v>4</v>
      </c>
      <c r="D18" s="12"/>
      <c r="E18" s="12"/>
      <c r="F18" s="12"/>
      <c r="G18" s="12">
        <v>24</v>
      </c>
      <c r="H18" s="29">
        <v>0.7048611111111112</v>
      </c>
      <c r="I18" s="25">
        <f t="shared" si="5"/>
        <v>90</v>
      </c>
      <c r="J18" s="13">
        <f t="shared" si="6"/>
        <v>24</v>
      </c>
      <c r="K18" s="30">
        <v>1</v>
      </c>
      <c r="L18" s="24">
        <f t="shared" si="7"/>
        <v>0</v>
      </c>
      <c r="N18" s="21">
        <f t="shared" si="8"/>
        <v>0.26666666666666666</v>
      </c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3"/>
      <c r="AJ18" s="23"/>
      <c r="AK18" s="23"/>
      <c r="AL18" s="23"/>
      <c r="AM18" s="23"/>
      <c r="AN18" s="23"/>
      <c r="AO18" s="23"/>
      <c r="AP18" s="23"/>
      <c r="AQ18" s="23"/>
      <c r="AR18" s="23"/>
    </row>
    <row r="19" spans="1:44" ht="14.25">
      <c r="A19" s="12">
        <v>177</v>
      </c>
      <c r="B19" s="12" t="s">
        <v>27</v>
      </c>
      <c r="C19" s="13">
        <v>5</v>
      </c>
      <c r="D19" s="12"/>
      <c r="E19" s="12"/>
      <c r="F19" s="12"/>
      <c r="G19" s="12">
        <v>14</v>
      </c>
      <c r="H19" s="29">
        <v>0.7090277777777777</v>
      </c>
      <c r="I19" s="25">
        <f t="shared" si="5"/>
        <v>90</v>
      </c>
      <c r="J19" s="13">
        <f t="shared" si="6"/>
        <v>14</v>
      </c>
      <c r="K19" s="30">
        <v>0</v>
      </c>
      <c r="L19" s="24">
        <f t="shared" si="7"/>
        <v>0</v>
      </c>
      <c r="N19" s="21">
        <f t="shared" si="8"/>
        <v>0.15555555555555556</v>
      </c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3"/>
      <c r="AJ19" s="23"/>
      <c r="AK19" s="23"/>
      <c r="AL19" s="23"/>
      <c r="AM19" s="23"/>
      <c r="AN19" s="23"/>
      <c r="AO19" s="23"/>
      <c r="AP19" s="23"/>
      <c r="AQ19" s="23"/>
      <c r="AR19" s="23"/>
    </row>
    <row r="20" spans="1:44" ht="14.25">
      <c r="A20" s="12">
        <v>177</v>
      </c>
      <c r="B20" s="12" t="s">
        <v>27</v>
      </c>
      <c r="C20" s="13">
        <v>5</v>
      </c>
      <c r="D20" s="12"/>
      <c r="E20" s="12"/>
      <c r="F20" s="12"/>
      <c r="G20" s="12">
        <v>20</v>
      </c>
      <c r="H20" s="29">
        <v>0.7152777777777778</v>
      </c>
      <c r="I20" s="25">
        <f t="shared" si="5"/>
        <v>90</v>
      </c>
      <c r="J20" s="13">
        <f t="shared" si="6"/>
        <v>20</v>
      </c>
      <c r="K20" s="30">
        <v>1</v>
      </c>
      <c r="L20" s="24">
        <f t="shared" si="7"/>
        <v>0</v>
      </c>
      <c r="N20" s="21">
        <f t="shared" si="8"/>
        <v>0.2222222222222222</v>
      </c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3"/>
      <c r="AJ20" s="23"/>
      <c r="AK20" s="23"/>
      <c r="AL20" s="23"/>
      <c r="AM20" s="23"/>
      <c r="AN20" s="23"/>
      <c r="AO20" s="23"/>
      <c r="AP20" s="23"/>
      <c r="AQ20" s="23"/>
      <c r="AR20" s="23"/>
    </row>
    <row r="21" spans="1:44" ht="14.25">
      <c r="A21" s="12">
        <v>177</v>
      </c>
      <c r="B21" s="12" t="s">
        <v>27</v>
      </c>
      <c r="C21" s="13">
        <v>5</v>
      </c>
      <c r="D21" s="12"/>
      <c r="E21" s="12"/>
      <c r="F21" s="12"/>
      <c r="G21" s="12">
        <v>22</v>
      </c>
      <c r="H21" s="29">
        <v>0.720138888888889</v>
      </c>
      <c r="I21" s="25">
        <f t="shared" si="5"/>
        <v>90</v>
      </c>
      <c r="J21" s="13">
        <f t="shared" si="6"/>
        <v>22</v>
      </c>
      <c r="K21" s="30">
        <v>0</v>
      </c>
      <c r="L21" s="15">
        <f t="shared" si="7"/>
        <v>0</v>
      </c>
      <c r="N21" s="21">
        <f t="shared" si="8"/>
        <v>0.24444444444444444</v>
      </c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3"/>
      <c r="AJ21" s="23"/>
      <c r="AK21" s="23"/>
      <c r="AL21" s="23"/>
      <c r="AM21" s="23"/>
      <c r="AN21" s="23"/>
      <c r="AO21" s="23"/>
      <c r="AP21" s="23"/>
      <c r="AQ21" s="23"/>
      <c r="AR21" s="23"/>
    </row>
    <row r="22" spans="1:44" ht="14.25">
      <c r="A22" s="12">
        <v>177</v>
      </c>
      <c r="B22" s="12" t="s">
        <v>27</v>
      </c>
      <c r="C22" s="13">
        <v>5</v>
      </c>
      <c r="D22" s="12"/>
      <c r="E22" s="12"/>
      <c r="F22" s="12"/>
      <c r="G22" s="12">
        <v>36</v>
      </c>
      <c r="H22" s="29">
        <v>0.7256944444444445</v>
      </c>
      <c r="I22" s="25">
        <f t="shared" si="5"/>
        <v>90</v>
      </c>
      <c r="J22" s="13">
        <f t="shared" si="6"/>
        <v>36</v>
      </c>
      <c r="K22" s="30">
        <v>0</v>
      </c>
      <c r="L22" s="15">
        <f t="shared" si="7"/>
        <v>0</v>
      </c>
      <c r="N22" s="21">
        <f t="shared" si="8"/>
        <v>0.4</v>
      </c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3"/>
      <c r="AJ22" s="23"/>
      <c r="AK22" s="23"/>
      <c r="AL22" s="23"/>
      <c r="AM22" s="23"/>
      <c r="AN22" s="23"/>
      <c r="AO22" s="23"/>
      <c r="AP22" s="23"/>
      <c r="AQ22" s="23"/>
      <c r="AR22" s="23"/>
    </row>
    <row r="23" spans="1:11" ht="14.25">
      <c r="A23" s="12"/>
      <c r="B23" s="12"/>
      <c r="C23" s="13"/>
      <c r="D23" s="12"/>
      <c r="E23" s="12"/>
      <c r="F23" s="12"/>
      <c r="G23" s="12"/>
      <c r="H23" s="14"/>
      <c r="I23" s="13"/>
      <c r="J23" s="13"/>
      <c r="K23" s="28"/>
    </row>
    <row r="24" spans="1:44" ht="14.25">
      <c r="A24" s="12" t="s">
        <v>18</v>
      </c>
      <c r="B24" s="12"/>
      <c r="C24" s="13"/>
      <c r="D24" s="12">
        <f>SUM(D9:D22)</f>
        <v>0</v>
      </c>
      <c r="E24" s="12">
        <f>SUM(E9:E22)</f>
        <v>0</v>
      </c>
      <c r="F24" s="12">
        <f>SUM(F9:F22)</f>
        <v>0</v>
      </c>
      <c r="G24" s="12">
        <f>SUM(G9:G22)</f>
        <v>316</v>
      </c>
      <c r="H24" s="12"/>
      <c r="I24" s="12">
        <f>SUM(I9:I22)</f>
        <v>1260</v>
      </c>
      <c r="J24" s="12">
        <f>SUM(J9:J22)</f>
        <v>316</v>
      </c>
      <c r="K24" s="28"/>
      <c r="L24" s="24">
        <f>D24-E24+F24</f>
        <v>0</v>
      </c>
      <c r="N24" s="21">
        <f>J24/I24</f>
        <v>0.2507936507936508</v>
      </c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3"/>
      <c r="AJ24" s="23"/>
      <c r="AK24" s="23"/>
      <c r="AL24" s="23"/>
      <c r="AM24" s="23"/>
      <c r="AN24" s="23"/>
      <c r="AO24" s="23"/>
      <c r="AP24" s="23"/>
      <c r="AQ24" s="23"/>
      <c r="AR24" s="23"/>
    </row>
    <row r="26" spans="1:44" ht="14.25">
      <c r="A26" s="12">
        <v>177</v>
      </c>
      <c r="B26" s="12" t="s">
        <v>26</v>
      </c>
      <c r="C26" s="13">
        <v>4</v>
      </c>
      <c r="D26" s="12"/>
      <c r="E26" s="12"/>
      <c r="F26" s="12"/>
      <c r="G26" s="12">
        <v>18</v>
      </c>
      <c r="H26" s="29">
        <v>0.6541666666666667</v>
      </c>
      <c r="I26" s="25">
        <f aca="true" t="shared" si="9" ref="I26:I40">IF(C26=1,60,IF(C26=4,90,IF(C26=5,90,IF(C26=6,30,60))))</f>
        <v>90</v>
      </c>
      <c r="J26" s="13">
        <f aca="true" t="shared" si="10" ref="J26:J40">MAX(D26,G26)</f>
        <v>18</v>
      </c>
      <c r="K26" s="30">
        <v>0</v>
      </c>
      <c r="L26" s="15">
        <f aca="true" t="shared" si="11" ref="L26:L40">D26-E26+F26</f>
        <v>0</v>
      </c>
      <c r="N26" s="21">
        <f aca="true" t="shared" si="12" ref="N26:N40">J26/I26</f>
        <v>0.2</v>
      </c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3"/>
      <c r="AJ26" s="23"/>
      <c r="AK26" s="23"/>
      <c r="AL26" s="23"/>
      <c r="AM26" s="23"/>
      <c r="AN26" s="23"/>
      <c r="AO26" s="23"/>
      <c r="AP26" s="23"/>
      <c r="AQ26" s="23"/>
      <c r="AR26" s="23"/>
    </row>
    <row r="27" spans="1:44" ht="14.25">
      <c r="A27" s="12">
        <v>177</v>
      </c>
      <c r="B27" s="12" t="s">
        <v>26</v>
      </c>
      <c r="C27" s="13">
        <v>4</v>
      </c>
      <c r="D27" s="12"/>
      <c r="E27" s="12"/>
      <c r="F27" s="12"/>
      <c r="G27" s="12">
        <v>28</v>
      </c>
      <c r="H27" s="29">
        <v>0.6597222222222222</v>
      </c>
      <c r="I27" s="25">
        <f t="shared" si="9"/>
        <v>90</v>
      </c>
      <c r="J27" s="13">
        <f t="shared" si="10"/>
        <v>28</v>
      </c>
      <c r="K27" s="30">
        <v>0</v>
      </c>
      <c r="L27" s="15">
        <f t="shared" si="11"/>
        <v>0</v>
      </c>
      <c r="N27" s="21">
        <f t="shared" si="12"/>
        <v>0.3111111111111111</v>
      </c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3"/>
      <c r="AJ27" s="23"/>
      <c r="AK27" s="23"/>
      <c r="AL27" s="23"/>
      <c r="AM27" s="23"/>
      <c r="AN27" s="23"/>
      <c r="AO27" s="23"/>
      <c r="AP27" s="23"/>
      <c r="AQ27" s="23"/>
      <c r="AR27" s="23"/>
    </row>
    <row r="28" spans="1:44" ht="14.25">
      <c r="A28" s="12">
        <v>177</v>
      </c>
      <c r="B28" s="12" t="s">
        <v>26</v>
      </c>
      <c r="C28" s="13">
        <v>5</v>
      </c>
      <c r="D28" s="12"/>
      <c r="E28" s="12"/>
      <c r="F28" s="12"/>
      <c r="G28" s="12">
        <v>24</v>
      </c>
      <c r="H28" s="29">
        <v>0.6659722222222222</v>
      </c>
      <c r="I28" s="25">
        <f t="shared" si="9"/>
        <v>90</v>
      </c>
      <c r="J28" s="13">
        <f t="shared" si="10"/>
        <v>24</v>
      </c>
      <c r="K28" s="30">
        <v>2</v>
      </c>
      <c r="L28" s="15">
        <f t="shared" si="11"/>
        <v>0</v>
      </c>
      <c r="N28" s="21">
        <f t="shared" si="12"/>
        <v>0.26666666666666666</v>
      </c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3"/>
      <c r="AJ28" s="23"/>
      <c r="AK28" s="23"/>
      <c r="AL28" s="23"/>
      <c r="AM28" s="23"/>
      <c r="AN28" s="23"/>
      <c r="AO28" s="23"/>
      <c r="AP28" s="23"/>
      <c r="AQ28" s="23"/>
      <c r="AR28" s="23"/>
    </row>
    <row r="29" spans="1:44" ht="14.25">
      <c r="A29" s="12">
        <v>177</v>
      </c>
      <c r="B29" s="12" t="s">
        <v>26</v>
      </c>
      <c r="C29" s="13">
        <v>5</v>
      </c>
      <c r="D29" s="12"/>
      <c r="E29" s="12"/>
      <c r="F29" s="12"/>
      <c r="G29" s="12">
        <v>34</v>
      </c>
      <c r="H29" s="29">
        <v>0.6701388888888888</v>
      </c>
      <c r="I29" s="25">
        <f t="shared" si="9"/>
        <v>90</v>
      </c>
      <c r="J29" s="13">
        <f t="shared" si="10"/>
        <v>34</v>
      </c>
      <c r="K29" s="30">
        <v>0</v>
      </c>
      <c r="L29" s="15">
        <f t="shared" si="11"/>
        <v>0</v>
      </c>
      <c r="N29" s="21">
        <f t="shared" si="12"/>
        <v>0.37777777777777777</v>
      </c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3"/>
      <c r="AJ29" s="23"/>
      <c r="AK29" s="23"/>
      <c r="AL29" s="23"/>
      <c r="AM29" s="23"/>
      <c r="AN29" s="23"/>
      <c r="AO29" s="23"/>
      <c r="AP29" s="23"/>
      <c r="AQ29" s="23"/>
      <c r="AR29" s="23"/>
    </row>
    <row r="30" spans="1:44" ht="14.25">
      <c r="A30" s="12">
        <v>177</v>
      </c>
      <c r="B30" s="12" t="s">
        <v>26</v>
      </c>
      <c r="C30" s="13">
        <v>5</v>
      </c>
      <c r="D30" s="12"/>
      <c r="E30" s="12"/>
      <c r="F30" s="12"/>
      <c r="G30" s="12">
        <v>32</v>
      </c>
      <c r="H30" s="29">
        <v>0.6777777777777777</v>
      </c>
      <c r="I30" s="25">
        <f t="shared" si="9"/>
        <v>90</v>
      </c>
      <c r="J30" s="13">
        <f t="shared" si="10"/>
        <v>32</v>
      </c>
      <c r="K30" s="30">
        <v>4</v>
      </c>
      <c r="L30" s="24">
        <f t="shared" si="11"/>
        <v>0</v>
      </c>
      <c r="N30" s="21">
        <f t="shared" si="12"/>
        <v>0.35555555555555557</v>
      </c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3"/>
      <c r="AJ30" s="23"/>
      <c r="AK30" s="23"/>
      <c r="AL30" s="23"/>
      <c r="AM30" s="23"/>
      <c r="AN30" s="23"/>
      <c r="AO30" s="23"/>
      <c r="AP30" s="23"/>
      <c r="AQ30" s="23"/>
      <c r="AR30" s="23"/>
    </row>
    <row r="31" spans="1:44" ht="14.25">
      <c r="A31" s="12">
        <v>177</v>
      </c>
      <c r="B31" s="12" t="s">
        <v>26</v>
      </c>
      <c r="C31" s="13">
        <v>4</v>
      </c>
      <c r="D31" s="12"/>
      <c r="E31" s="12"/>
      <c r="F31" s="12"/>
      <c r="G31" s="12">
        <v>13</v>
      </c>
      <c r="H31" s="29">
        <v>0.6833333333333332</v>
      </c>
      <c r="I31" s="25">
        <f t="shared" si="9"/>
        <v>90</v>
      </c>
      <c r="J31" s="13">
        <f t="shared" si="10"/>
        <v>13</v>
      </c>
      <c r="K31" s="30">
        <v>4</v>
      </c>
      <c r="L31" s="24">
        <f t="shared" si="11"/>
        <v>0</v>
      </c>
      <c r="N31" s="21">
        <f t="shared" si="12"/>
        <v>0.14444444444444443</v>
      </c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3"/>
      <c r="AJ31" s="23"/>
      <c r="AK31" s="23"/>
      <c r="AL31" s="23"/>
      <c r="AM31" s="23"/>
      <c r="AN31" s="23"/>
      <c r="AO31" s="23"/>
      <c r="AP31" s="23"/>
      <c r="AQ31" s="23"/>
      <c r="AR31" s="23"/>
    </row>
    <row r="32" spans="1:44" ht="14.25">
      <c r="A32" s="12">
        <v>177</v>
      </c>
      <c r="B32" s="12" t="s">
        <v>26</v>
      </c>
      <c r="C32" s="13">
        <v>5</v>
      </c>
      <c r="D32" s="12"/>
      <c r="E32" s="12"/>
      <c r="F32" s="12"/>
      <c r="G32" s="12">
        <v>21</v>
      </c>
      <c r="H32" s="29">
        <v>0.6875</v>
      </c>
      <c r="I32" s="25">
        <f t="shared" si="9"/>
        <v>90</v>
      </c>
      <c r="J32" s="13">
        <f t="shared" si="10"/>
        <v>21</v>
      </c>
      <c r="K32" s="30">
        <v>2</v>
      </c>
      <c r="L32" s="24">
        <f t="shared" si="11"/>
        <v>0</v>
      </c>
      <c r="N32" s="21">
        <f t="shared" si="12"/>
        <v>0.23333333333333334</v>
      </c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3"/>
      <c r="AJ32" s="23"/>
      <c r="AK32" s="23"/>
      <c r="AL32" s="23"/>
      <c r="AM32" s="23"/>
      <c r="AN32" s="23"/>
      <c r="AO32" s="23"/>
      <c r="AP32" s="23"/>
      <c r="AQ32" s="23"/>
      <c r="AR32" s="23"/>
    </row>
    <row r="33" spans="1:44" ht="14.25">
      <c r="A33" s="12">
        <v>177</v>
      </c>
      <c r="B33" s="12" t="s">
        <v>26</v>
      </c>
      <c r="C33" s="13">
        <v>5</v>
      </c>
      <c r="D33" s="12"/>
      <c r="E33" s="12"/>
      <c r="F33" s="12"/>
      <c r="G33" s="12">
        <v>52</v>
      </c>
      <c r="H33" s="29">
        <v>0.6965277777777777</v>
      </c>
      <c r="I33" s="25">
        <f t="shared" si="9"/>
        <v>90</v>
      </c>
      <c r="J33" s="13">
        <f t="shared" si="10"/>
        <v>52</v>
      </c>
      <c r="K33" s="30">
        <v>7</v>
      </c>
      <c r="L33" s="24">
        <f t="shared" si="11"/>
        <v>0</v>
      </c>
      <c r="N33" s="21">
        <f t="shared" si="12"/>
        <v>0.5777777777777777</v>
      </c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3"/>
      <c r="AJ33" s="23"/>
      <c r="AK33" s="23"/>
      <c r="AL33" s="23"/>
      <c r="AM33" s="23"/>
      <c r="AN33" s="23"/>
      <c r="AO33" s="23"/>
      <c r="AP33" s="23"/>
      <c r="AQ33" s="23"/>
      <c r="AR33" s="23"/>
    </row>
    <row r="34" spans="1:44" ht="14.25">
      <c r="A34" s="12">
        <v>177</v>
      </c>
      <c r="B34" s="12" t="s">
        <v>26</v>
      </c>
      <c r="C34" s="13">
        <v>5</v>
      </c>
      <c r="D34" s="12"/>
      <c r="E34" s="12"/>
      <c r="F34" s="12"/>
      <c r="G34" s="12">
        <v>12</v>
      </c>
      <c r="H34" s="29">
        <v>0.6979166666666666</v>
      </c>
      <c r="I34" s="25">
        <f t="shared" si="9"/>
        <v>90</v>
      </c>
      <c r="J34" s="13">
        <f t="shared" si="10"/>
        <v>12</v>
      </c>
      <c r="K34" s="30">
        <v>2</v>
      </c>
      <c r="L34" s="24">
        <f t="shared" si="11"/>
        <v>0</v>
      </c>
      <c r="N34" s="21">
        <f t="shared" si="12"/>
        <v>0.13333333333333333</v>
      </c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3"/>
      <c r="AJ34" s="23"/>
      <c r="AK34" s="23"/>
      <c r="AL34" s="23"/>
      <c r="AM34" s="23"/>
      <c r="AN34" s="23"/>
      <c r="AO34" s="23"/>
      <c r="AP34" s="23"/>
      <c r="AQ34" s="23"/>
      <c r="AR34" s="23"/>
    </row>
    <row r="35" spans="1:44" ht="14.25">
      <c r="A35" s="12">
        <v>177</v>
      </c>
      <c r="B35" s="12" t="s">
        <v>26</v>
      </c>
      <c r="C35" s="13">
        <v>5</v>
      </c>
      <c r="D35" s="12"/>
      <c r="E35" s="12"/>
      <c r="F35" s="12"/>
      <c r="G35" s="12">
        <v>18</v>
      </c>
      <c r="H35" s="29">
        <v>0.7034722222222222</v>
      </c>
      <c r="I35" s="25">
        <f t="shared" si="9"/>
        <v>90</v>
      </c>
      <c r="J35" s="13">
        <f t="shared" si="10"/>
        <v>18</v>
      </c>
      <c r="K35" s="30">
        <v>2</v>
      </c>
      <c r="L35" s="24">
        <f t="shared" si="11"/>
        <v>0</v>
      </c>
      <c r="N35" s="21">
        <f t="shared" si="12"/>
        <v>0.2</v>
      </c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3"/>
      <c r="AJ35" s="23"/>
      <c r="AK35" s="23"/>
      <c r="AL35" s="23"/>
      <c r="AM35" s="23"/>
      <c r="AN35" s="23"/>
      <c r="AO35" s="23"/>
      <c r="AP35" s="23"/>
      <c r="AQ35" s="23"/>
      <c r="AR35" s="23"/>
    </row>
    <row r="36" spans="1:44" ht="14.25">
      <c r="A36" s="12">
        <v>177</v>
      </c>
      <c r="B36" s="12" t="s">
        <v>26</v>
      </c>
      <c r="C36" s="13">
        <v>5</v>
      </c>
      <c r="D36" s="12"/>
      <c r="E36" s="12"/>
      <c r="F36" s="12"/>
      <c r="G36" s="12">
        <v>16</v>
      </c>
      <c r="H36" s="29">
        <v>0.7097222222222223</v>
      </c>
      <c r="I36" s="25">
        <f t="shared" si="9"/>
        <v>90</v>
      </c>
      <c r="J36" s="13">
        <f t="shared" si="10"/>
        <v>16</v>
      </c>
      <c r="K36" s="30">
        <v>4</v>
      </c>
      <c r="L36" s="24">
        <f t="shared" si="11"/>
        <v>0</v>
      </c>
      <c r="N36" s="21">
        <f t="shared" si="12"/>
        <v>0.17777777777777778</v>
      </c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3"/>
      <c r="AJ36" s="23"/>
      <c r="AK36" s="23"/>
      <c r="AL36" s="23"/>
      <c r="AM36" s="23"/>
      <c r="AN36" s="23"/>
      <c r="AO36" s="23"/>
      <c r="AP36" s="23"/>
      <c r="AQ36" s="23"/>
      <c r="AR36" s="23"/>
    </row>
    <row r="37" spans="1:44" ht="14.25">
      <c r="A37" s="12">
        <v>177</v>
      </c>
      <c r="B37" s="12" t="s">
        <v>26</v>
      </c>
      <c r="C37" s="13">
        <v>5</v>
      </c>
      <c r="D37" s="12"/>
      <c r="E37" s="12"/>
      <c r="F37" s="12"/>
      <c r="G37" s="12">
        <v>41</v>
      </c>
      <c r="H37" s="29">
        <v>0.7194444444444444</v>
      </c>
      <c r="I37" s="25">
        <f t="shared" si="9"/>
        <v>90</v>
      </c>
      <c r="J37" s="13">
        <f t="shared" si="10"/>
        <v>41</v>
      </c>
      <c r="K37" s="30">
        <v>10</v>
      </c>
      <c r="L37" s="15">
        <f t="shared" si="11"/>
        <v>0</v>
      </c>
      <c r="N37" s="21">
        <f t="shared" si="12"/>
        <v>0.45555555555555555</v>
      </c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3"/>
      <c r="AJ37" s="23"/>
      <c r="AK37" s="23"/>
      <c r="AL37" s="23"/>
      <c r="AM37" s="23"/>
      <c r="AN37" s="23"/>
      <c r="AO37" s="23"/>
      <c r="AP37" s="23"/>
      <c r="AQ37" s="23"/>
      <c r="AR37" s="23"/>
    </row>
    <row r="38" spans="1:44" ht="14.25">
      <c r="A38" s="12">
        <v>177</v>
      </c>
      <c r="B38" s="12" t="s">
        <v>26</v>
      </c>
      <c r="C38" s="13">
        <v>5</v>
      </c>
      <c r="D38" s="12"/>
      <c r="E38" s="12"/>
      <c r="F38" s="12"/>
      <c r="G38" s="12">
        <v>9</v>
      </c>
      <c r="H38" s="29">
        <v>0.7222222222222222</v>
      </c>
      <c r="I38" s="25">
        <f t="shared" si="9"/>
        <v>90</v>
      </c>
      <c r="J38" s="13">
        <f t="shared" si="10"/>
        <v>9</v>
      </c>
      <c r="K38" s="30">
        <v>7</v>
      </c>
      <c r="L38" s="15">
        <f t="shared" si="11"/>
        <v>0</v>
      </c>
      <c r="N38" s="21">
        <f t="shared" si="12"/>
        <v>0.1</v>
      </c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3"/>
      <c r="AJ38" s="23"/>
      <c r="AK38" s="23"/>
      <c r="AL38" s="23"/>
      <c r="AM38" s="23"/>
      <c r="AN38" s="23"/>
      <c r="AO38" s="23"/>
      <c r="AP38" s="23"/>
      <c r="AQ38" s="23"/>
      <c r="AR38" s="23"/>
    </row>
    <row r="39" spans="1:44" ht="14.25">
      <c r="A39" s="12">
        <v>177</v>
      </c>
      <c r="B39" s="12" t="s">
        <v>26</v>
      </c>
      <c r="C39" s="13">
        <v>5</v>
      </c>
      <c r="D39" s="12"/>
      <c r="E39" s="12"/>
      <c r="F39" s="12"/>
      <c r="G39" s="12">
        <v>19</v>
      </c>
      <c r="H39" s="29">
        <v>0.7270833333333333</v>
      </c>
      <c r="I39" s="25">
        <f t="shared" si="9"/>
        <v>90</v>
      </c>
      <c r="J39" s="13">
        <f t="shared" si="10"/>
        <v>19</v>
      </c>
      <c r="K39" s="30">
        <v>6</v>
      </c>
      <c r="L39" s="15">
        <f t="shared" si="11"/>
        <v>0</v>
      </c>
      <c r="N39" s="21">
        <f t="shared" si="12"/>
        <v>0.2111111111111111</v>
      </c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3"/>
      <c r="AJ39" s="23"/>
      <c r="AK39" s="23"/>
      <c r="AL39" s="23"/>
      <c r="AM39" s="23"/>
      <c r="AN39" s="23"/>
      <c r="AO39" s="23"/>
      <c r="AP39" s="23"/>
      <c r="AQ39" s="23"/>
      <c r="AR39" s="23"/>
    </row>
    <row r="40" spans="1:44" ht="14.25">
      <c r="A40" s="12">
        <v>177</v>
      </c>
      <c r="B40" s="12" t="s">
        <v>26</v>
      </c>
      <c r="C40" s="13">
        <v>5</v>
      </c>
      <c r="D40" s="12"/>
      <c r="E40" s="12"/>
      <c r="F40" s="12"/>
      <c r="G40" s="12">
        <v>2</v>
      </c>
      <c r="H40" s="29">
        <v>0.7291666666666666</v>
      </c>
      <c r="I40" s="25">
        <f t="shared" si="9"/>
        <v>90</v>
      </c>
      <c r="J40" s="13">
        <f t="shared" si="10"/>
        <v>2</v>
      </c>
      <c r="K40" s="30">
        <v>2</v>
      </c>
      <c r="L40" s="15">
        <f t="shared" si="11"/>
        <v>0</v>
      </c>
      <c r="N40" s="21">
        <f t="shared" si="12"/>
        <v>0.022222222222222223</v>
      </c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3"/>
      <c r="AJ40" s="23"/>
      <c r="AK40" s="23"/>
      <c r="AL40" s="23"/>
      <c r="AM40" s="23"/>
      <c r="AN40" s="23"/>
      <c r="AO40" s="23"/>
      <c r="AP40" s="23"/>
      <c r="AQ40" s="23"/>
      <c r="AR40" s="23"/>
    </row>
    <row r="41" spans="1:11" ht="14.25">
      <c r="A41" s="12"/>
      <c r="B41" s="12"/>
      <c r="C41" s="13"/>
      <c r="D41" s="12"/>
      <c r="E41" s="12"/>
      <c r="F41" s="12"/>
      <c r="G41" s="12"/>
      <c r="H41" s="14"/>
      <c r="I41" s="13"/>
      <c r="J41" s="13"/>
      <c r="K41" s="28"/>
    </row>
    <row r="42" spans="1:44" ht="14.25">
      <c r="A42" s="12" t="s">
        <v>18</v>
      </c>
      <c r="B42" s="12"/>
      <c r="C42" s="13"/>
      <c r="D42" s="12">
        <f>SUM(D26:D40)</f>
        <v>0</v>
      </c>
      <c r="E42" s="12">
        <f>SUM(E26:E40)</f>
        <v>0</v>
      </c>
      <c r="F42" s="12">
        <f>SUM(F26:F40)</f>
        <v>0</v>
      </c>
      <c r="G42" s="12">
        <f>SUM(G26:G40)</f>
        <v>339</v>
      </c>
      <c r="H42" s="12"/>
      <c r="I42" s="12">
        <f>SUM(I26:I40)</f>
        <v>1350</v>
      </c>
      <c r="J42" s="12">
        <f>SUM(J26:J40)</f>
        <v>339</v>
      </c>
      <c r="K42" s="28"/>
      <c r="L42" s="24">
        <f>D42-E42+F42</f>
        <v>0</v>
      </c>
      <c r="N42" s="21">
        <f>J42/I42</f>
        <v>0.2511111111111111</v>
      </c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3"/>
      <c r="AJ42" s="23"/>
      <c r="AK42" s="23"/>
      <c r="AL42" s="23"/>
      <c r="AM42" s="23"/>
      <c r="AN42" s="23"/>
      <c r="AO42" s="23"/>
      <c r="AP42" s="23"/>
      <c r="AQ42" s="23"/>
      <c r="AR42" s="23"/>
    </row>
    <row r="44" spans="1:44" ht="14.25">
      <c r="A44" s="12">
        <v>193</v>
      </c>
      <c r="B44" s="12" t="s">
        <v>32</v>
      </c>
      <c r="C44" s="13">
        <v>5</v>
      </c>
      <c r="D44" s="12"/>
      <c r="E44" s="12"/>
      <c r="F44" s="12"/>
      <c r="G44" s="12">
        <v>13</v>
      </c>
      <c r="H44" s="29">
        <v>0.6597222222222222</v>
      </c>
      <c r="I44" s="25">
        <f>IF(C44=1,60,IF(C44=4,90,IF(C44=5,90,IF(C44=6,30,60))))</f>
        <v>90</v>
      </c>
      <c r="J44" s="13">
        <f>MAX(D44,G44)</f>
        <v>13</v>
      </c>
      <c r="K44" s="30">
        <v>0</v>
      </c>
      <c r="L44" s="15">
        <f>D44-E44+F44</f>
        <v>0</v>
      </c>
      <c r="N44" s="21">
        <f>J44/I44</f>
        <v>0.14444444444444443</v>
      </c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3"/>
      <c r="AJ44" s="23"/>
      <c r="AK44" s="23"/>
      <c r="AL44" s="23"/>
      <c r="AM44" s="23"/>
      <c r="AN44" s="23"/>
      <c r="AO44" s="23"/>
      <c r="AP44" s="23"/>
      <c r="AQ44" s="23"/>
      <c r="AR44" s="23"/>
    </row>
    <row r="45" spans="1:44" ht="14.25">
      <c r="A45" s="12">
        <v>193</v>
      </c>
      <c r="B45" s="12" t="s">
        <v>32</v>
      </c>
      <c r="C45" s="13">
        <v>5</v>
      </c>
      <c r="D45" s="12"/>
      <c r="E45" s="12"/>
      <c r="F45" s="12"/>
      <c r="G45" s="12">
        <v>14</v>
      </c>
      <c r="H45" s="29">
        <v>0.6805555555555555</v>
      </c>
      <c r="I45" s="25">
        <f>IF(C45=1,60,IF(C45=4,90,IF(C45=5,90,IF(C45=6,30,60))))</f>
        <v>90</v>
      </c>
      <c r="J45" s="13">
        <f>MAX(D45,G45)</f>
        <v>14</v>
      </c>
      <c r="K45" s="30">
        <v>0</v>
      </c>
      <c r="L45" s="24">
        <f>D45-E45+F45</f>
        <v>0</v>
      </c>
      <c r="N45" s="21">
        <f>J45/I45</f>
        <v>0.15555555555555556</v>
      </c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3"/>
      <c r="AJ45" s="23"/>
      <c r="AK45" s="23"/>
      <c r="AL45" s="23"/>
      <c r="AM45" s="23"/>
      <c r="AN45" s="23"/>
      <c r="AO45" s="23"/>
      <c r="AP45" s="23"/>
      <c r="AQ45" s="23"/>
      <c r="AR45" s="23"/>
    </row>
    <row r="46" spans="1:44" ht="14.25">
      <c r="A46" s="12">
        <v>193</v>
      </c>
      <c r="B46" s="12" t="s">
        <v>32</v>
      </c>
      <c r="C46" s="13">
        <v>5</v>
      </c>
      <c r="D46" s="12"/>
      <c r="E46" s="12"/>
      <c r="F46" s="12"/>
      <c r="G46" s="12">
        <v>24</v>
      </c>
      <c r="H46" s="29">
        <v>0.7020833333333334</v>
      </c>
      <c r="I46" s="25">
        <f>IF(C46=1,60,IF(C46=4,90,IF(C46=5,90,IF(C46=6,30,60))))</f>
        <v>90</v>
      </c>
      <c r="J46" s="13">
        <f>MAX(D46,G46)</f>
        <v>24</v>
      </c>
      <c r="K46" s="30">
        <v>1</v>
      </c>
      <c r="L46" s="24">
        <f>D46-E46+F46</f>
        <v>0</v>
      </c>
      <c r="N46" s="21">
        <f>J46/I46</f>
        <v>0.26666666666666666</v>
      </c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3"/>
      <c r="AJ46" s="23"/>
      <c r="AK46" s="23"/>
      <c r="AL46" s="23"/>
      <c r="AM46" s="23"/>
      <c r="AN46" s="23"/>
      <c r="AO46" s="23"/>
      <c r="AP46" s="23"/>
      <c r="AQ46" s="23"/>
      <c r="AR46" s="23"/>
    </row>
    <row r="47" spans="1:44" ht="14.25">
      <c r="A47" s="12">
        <v>193</v>
      </c>
      <c r="B47" s="12" t="s">
        <v>32</v>
      </c>
      <c r="C47" s="13">
        <v>5</v>
      </c>
      <c r="D47" s="12"/>
      <c r="E47" s="12"/>
      <c r="F47" s="12"/>
      <c r="G47" s="12">
        <v>11</v>
      </c>
      <c r="H47" s="29">
        <v>0.7222222222222222</v>
      </c>
      <c r="I47" s="25">
        <f>IF(C47=1,60,IF(C47=4,90,IF(C47=5,90,IF(C47=6,30,60))))</f>
        <v>90</v>
      </c>
      <c r="J47" s="13">
        <f>MAX(D47,G47)</f>
        <v>11</v>
      </c>
      <c r="K47" s="30">
        <v>0</v>
      </c>
      <c r="L47" s="15">
        <f>D47-E47+F47</f>
        <v>0</v>
      </c>
      <c r="N47" s="21">
        <f>J47/I47</f>
        <v>0.12222222222222222</v>
      </c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3"/>
      <c r="AJ47" s="23"/>
      <c r="AK47" s="23"/>
      <c r="AL47" s="23"/>
      <c r="AM47" s="23"/>
      <c r="AN47" s="23"/>
      <c r="AO47" s="23"/>
      <c r="AP47" s="23"/>
      <c r="AQ47" s="23"/>
      <c r="AR47" s="23"/>
    </row>
    <row r="48" spans="1:11" ht="14.25">
      <c r="A48" s="12"/>
      <c r="B48" s="12"/>
      <c r="C48" s="13"/>
      <c r="D48" s="12"/>
      <c r="E48" s="12"/>
      <c r="F48" s="12"/>
      <c r="G48" s="12"/>
      <c r="H48" s="14"/>
      <c r="I48" s="13"/>
      <c r="J48" s="13"/>
      <c r="K48" s="28"/>
    </row>
    <row r="49" spans="1:44" ht="14.25">
      <c r="A49" s="12" t="s">
        <v>18</v>
      </c>
      <c r="B49" s="12"/>
      <c r="C49" s="13"/>
      <c r="D49" s="12">
        <f>SUM(D44:D47)</f>
        <v>0</v>
      </c>
      <c r="E49" s="12">
        <f>SUM(E44:E47)</f>
        <v>0</v>
      </c>
      <c r="F49" s="12">
        <f>SUM(F44:F47)</f>
        <v>0</v>
      </c>
      <c r="G49" s="12">
        <f>SUM(G44:G47)</f>
        <v>62</v>
      </c>
      <c r="H49" s="12"/>
      <c r="I49" s="12">
        <f>SUM(I44:I47)</f>
        <v>360</v>
      </c>
      <c r="J49" s="12">
        <f>SUM(J44:J47)</f>
        <v>62</v>
      </c>
      <c r="K49" s="28"/>
      <c r="L49" s="24">
        <f>D49-E49+F49</f>
        <v>0</v>
      </c>
      <c r="N49" s="21">
        <f>J49/I49</f>
        <v>0.17222222222222222</v>
      </c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3"/>
      <c r="AJ49" s="23"/>
      <c r="AK49" s="23"/>
      <c r="AL49" s="23"/>
      <c r="AM49" s="23"/>
      <c r="AN49" s="23"/>
      <c r="AO49" s="23"/>
      <c r="AP49" s="23"/>
      <c r="AQ49" s="23"/>
      <c r="AR49" s="23"/>
    </row>
    <row r="51" spans="1:44" ht="14.25">
      <c r="A51" s="12">
        <v>193</v>
      </c>
      <c r="B51" s="12" t="s">
        <v>26</v>
      </c>
      <c r="C51" s="13">
        <v>5</v>
      </c>
      <c r="D51" s="12"/>
      <c r="E51" s="12"/>
      <c r="F51" s="12"/>
      <c r="G51" s="12">
        <v>16</v>
      </c>
      <c r="H51" s="29">
        <v>0.675</v>
      </c>
      <c r="I51" s="25">
        <f>IF(C51=1,60,IF(C51=4,90,IF(C51=5,90,IF(C51=6,30,60))))</f>
        <v>90</v>
      </c>
      <c r="J51" s="13">
        <f>MAX(D51,G51)</f>
        <v>16</v>
      </c>
      <c r="K51" s="30">
        <v>4</v>
      </c>
      <c r="L51" s="24">
        <f>D51-E51+F51</f>
        <v>0</v>
      </c>
      <c r="N51" s="21">
        <f>J51/I51</f>
        <v>0.17777777777777778</v>
      </c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3"/>
      <c r="AJ51" s="23"/>
      <c r="AK51" s="23"/>
      <c r="AL51" s="23"/>
      <c r="AM51" s="23"/>
      <c r="AN51" s="23"/>
      <c r="AO51" s="23"/>
      <c r="AP51" s="23"/>
      <c r="AQ51" s="23"/>
      <c r="AR51" s="23"/>
    </row>
    <row r="52" spans="1:44" ht="14.25">
      <c r="A52" s="12">
        <v>193</v>
      </c>
      <c r="B52" s="12" t="s">
        <v>26</v>
      </c>
      <c r="C52" s="13">
        <v>5</v>
      </c>
      <c r="D52" s="12"/>
      <c r="E52" s="12"/>
      <c r="F52" s="12"/>
      <c r="G52" s="12">
        <v>20</v>
      </c>
      <c r="H52" s="29">
        <v>0.7</v>
      </c>
      <c r="I52" s="25">
        <f>IF(C52=1,60,IF(C52=4,90,IF(C52=5,90,IF(C52=6,30,60))))</f>
        <v>90</v>
      </c>
      <c r="J52" s="13">
        <f>MAX(D52,G52)</f>
        <v>20</v>
      </c>
      <c r="K52" s="30">
        <v>10</v>
      </c>
      <c r="L52" s="24">
        <f>D52-E52+F52</f>
        <v>0</v>
      </c>
      <c r="N52" s="21">
        <f>J52/I52</f>
        <v>0.2222222222222222</v>
      </c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3"/>
      <c r="AJ52" s="23"/>
      <c r="AK52" s="23"/>
      <c r="AL52" s="23"/>
      <c r="AM52" s="23"/>
      <c r="AN52" s="23"/>
      <c r="AO52" s="23"/>
      <c r="AP52" s="23"/>
      <c r="AQ52" s="23"/>
      <c r="AR52" s="23"/>
    </row>
    <row r="53" spans="1:44" ht="14.25">
      <c r="A53" s="12">
        <v>193</v>
      </c>
      <c r="B53" s="12" t="s">
        <v>26</v>
      </c>
      <c r="C53" s="13">
        <v>5</v>
      </c>
      <c r="D53" s="12"/>
      <c r="E53" s="12"/>
      <c r="F53" s="12"/>
      <c r="G53" s="12">
        <v>13</v>
      </c>
      <c r="H53" s="29">
        <v>0.7166666666666667</v>
      </c>
      <c r="I53" s="25">
        <f>IF(C53=1,60,IF(C53=4,90,IF(C53=5,90,IF(C53=6,30,60))))</f>
        <v>90</v>
      </c>
      <c r="J53" s="13">
        <f>MAX(D53,G53)</f>
        <v>13</v>
      </c>
      <c r="K53" s="30">
        <v>4</v>
      </c>
      <c r="L53" s="15">
        <f>D53-E53+F53</f>
        <v>0</v>
      </c>
      <c r="N53" s="21">
        <f>J53/I53</f>
        <v>0.14444444444444443</v>
      </c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3"/>
      <c r="AJ53" s="23"/>
      <c r="AK53" s="23"/>
      <c r="AL53" s="23"/>
      <c r="AM53" s="23"/>
      <c r="AN53" s="23"/>
      <c r="AO53" s="23"/>
      <c r="AP53" s="23"/>
      <c r="AQ53" s="23"/>
      <c r="AR53" s="23"/>
    </row>
    <row r="54" spans="1:11" ht="14.25">
      <c r="A54" s="12"/>
      <c r="B54" s="12"/>
      <c r="C54" s="13"/>
      <c r="D54" s="12"/>
      <c r="E54" s="12"/>
      <c r="F54" s="12"/>
      <c r="G54" s="12"/>
      <c r="H54" s="14"/>
      <c r="I54" s="13"/>
      <c r="J54" s="13"/>
      <c r="K54" s="28"/>
    </row>
    <row r="55" spans="1:44" ht="14.25">
      <c r="A55" s="12" t="s">
        <v>18</v>
      </c>
      <c r="B55" s="12"/>
      <c r="C55" s="13"/>
      <c r="D55" s="12">
        <f>SUM(D51:D53)</f>
        <v>0</v>
      </c>
      <c r="E55" s="12">
        <f>SUM(E51:E53)</f>
        <v>0</v>
      </c>
      <c r="F55" s="12">
        <f>SUM(F51:F53)</f>
        <v>0</v>
      </c>
      <c r="G55" s="12">
        <f>SUM(G51:G53)</f>
        <v>49</v>
      </c>
      <c r="H55" s="12"/>
      <c r="I55" s="12">
        <f>SUM(I51:I53)</f>
        <v>270</v>
      </c>
      <c r="J55" s="12">
        <f>SUM(J51:J53)</f>
        <v>49</v>
      </c>
      <c r="K55" s="28"/>
      <c r="L55" s="24">
        <f>D55-E55+F55</f>
        <v>0</v>
      </c>
      <c r="N55" s="21">
        <f>J55/I55</f>
        <v>0.1814814814814815</v>
      </c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3"/>
      <c r="AJ55" s="23"/>
      <c r="AK55" s="23"/>
      <c r="AL55" s="23"/>
      <c r="AM55" s="23"/>
      <c r="AN55" s="23"/>
      <c r="AO55" s="23"/>
      <c r="AP55" s="23"/>
      <c r="AQ55" s="23"/>
      <c r="AR55" s="23"/>
    </row>
    <row r="57" spans="1:44" ht="14.25">
      <c r="A57" s="12">
        <v>197</v>
      </c>
      <c r="B57" s="12" t="s">
        <v>31</v>
      </c>
      <c r="C57" s="13">
        <v>5</v>
      </c>
      <c r="D57" s="12"/>
      <c r="E57" s="12"/>
      <c r="F57" s="12"/>
      <c r="G57" s="12">
        <v>14</v>
      </c>
      <c r="H57" s="29">
        <v>0.6597222222222222</v>
      </c>
      <c r="I57" s="25">
        <f aca="true" t="shared" si="13" ref="I57:I64">IF(C57=1,60,IF(C57=4,90,IF(C57=5,90,IF(C57=6,30,60))))</f>
        <v>90</v>
      </c>
      <c r="J57" s="13">
        <f aca="true" t="shared" si="14" ref="J57:J64">MAX(D57,G57)</f>
        <v>14</v>
      </c>
      <c r="K57" s="30">
        <v>0</v>
      </c>
      <c r="L57" s="15">
        <f aca="true" t="shared" si="15" ref="L57:L64">D57-E57+F57</f>
        <v>0</v>
      </c>
      <c r="N57" s="21">
        <f aca="true" t="shared" si="16" ref="N57:N64">J57/I57</f>
        <v>0.15555555555555556</v>
      </c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3"/>
      <c r="AJ57" s="23"/>
      <c r="AK57" s="23"/>
      <c r="AL57" s="23"/>
      <c r="AM57" s="23"/>
      <c r="AN57" s="23"/>
      <c r="AO57" s="23"/>
      <c r="AP57" s="23"/>
      <c r="AQ57" s="23"/>
      <c r="AR57" s="23"/>
    </row>
    <row r="58" spans="1:44" ht="14.25">
      <c r="A58" s="12">
        <v>197</v>
      </c>
      <c r="B58" s="12" t="s">
        <v>31</v>
      </c>
      <c r="C58" s="13">
        <v>5</v>
      </c>
      <c r="D58" s="12"/>
      <c r="E58" s="12"/>
      <c r="F58" s="12"/>
      <c r="G58" s="12">
        <v>26</v>
      </c>
      <c r="H58" s="29">
        <v>0.6715277777777778</v>
      </c>
      <c r="I58" s="25">
        <f t="shared" si="13"/>
        <v>90</v>
      </c>
      <c r="J58" s="13">
        <f t="shared" si="14"/>
        <v>26</v>
      </c>
      <c r="K58" s="30">
        <v>2</v>
      </c>
      <c r="L58" s="15">
        <f t="shared" si="15"/>
        <v>0</v>
      </c>
      <c r="N58" s="21">
        <f t="shared" si="16"/>
        <v>0.28888888888888886</v>
      </c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3"/>
      <c r="AJ58" s="23"/>
      <c r="AK58" s="23"/>
      <c r="AL58" s="23"/>
      <c r="AM58" s="23"/>
      <c r="AN58" s="23"/>
      <c r="AO58" s="23"/>
      <c r="AP58" s="23"/>
      <c r="AQ58" s="23"/>
      <c r="AR58" s="23"/>
    </row>
    <row r="59" spans="1:44" ht="14.25">
      <c r="A59" s="12">
        <v>197</v>
      </c>
      <c r="B59" s="12" t="s">
        <v>31</v>
      </c>
      <c r="C59" s="13">
        <v>4</v>
      </c>
      <c r="D59" s="12"/>
      <c r="E59" s="12"/>
      <c r="F59" s="12"/>
      <c r="G59" s="12">
        <v>22</v>
      </c>
      <c r="H59" s="29">
        <v>0.6805555555555555</v>
      </c>
      <c r="I59" s="25">
        <f t="shared" si="13"/>
        <v>90</v>
      </c>
      <c r="J59" s="13">
        <f t="shared" si="14"/>
        <v>22</v>
      </c>
      <c r="K59" s="30">
        <v>0</v>
      </c>
      <c r="L59" s="24">
        <f t="shared" si="15"/>
        <v>0</v>
      </c>
      <c r="N59" s="21">
        <f t="shared" si="16"/>
        <v>0.24444444444444444</v>
      </c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3"/>
      <c r="AJ59" s="23"/>
      <c r="AK59" s="23"/>
      <c r="AL59" s="23"/>
      <c r="AM59" s="23"/>
      <c r="AN59" s="23"/>
      <c r="AO59" s="23"/>
      <c r="AP59" s="23"/>
      <c r="AQ59" s="23"/>
      <c r="AR59" s="23"/>
    </row>
    <row r="60" spans="1:44" ht="14.25">
      <c r="A60" s="12">
        <v>197</v>
      </c>
      <c r="B60" s="12" t="s">
        <v>31</v>
      </c>
      <c r="C60" s="13">
        <v>4</v>
      </c>
      <c r="D60" s="12"/>
      <c r="E60" s="12"/>
      <c r="F60" s="12"/>
      <c r="G60" s="12">
        <v>27</v>
      </c>
      <c r="H60" s="29">
        <v>0.6923611111111111</v>
      </c>
      <c r="I60" s="25">
        <f t="shared" si="13"/>
        <v>90</v>
      </c>
      <c r="J60" s="13">
        <f t="shared" si="14"/>
        <v>27</v>
      </c>
      <c r="K60" s="30">
        <v>2</v>
      </c>
      <c r="L60" s="24">
        <f t="shared" si="15"/>
        <v>0</v>
      </c>
      <c r="N60" s="21">
        <f t="shared" si="16"/>
        <v>0.3</v>
      </c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3"/>
      <c r="AJ60" s="23"/>
      <c r="AK60" s="23"/>
      <c r="AL60" s="23"/>
      <c r="AM60" s="23"/>
      <c r="AN60" s="23"/>
      <c r="AO60" s="23"/>
      <c r="AP60" s="23"/>
      <c r="AQ60" s="23"/>
      <c r="AR60" s="23"/>
    </row>
    <row r="61" spans="1:44" ht="14.25">
      <c r="A61" s="12">
        <v>197</v>
      </c>
      <c r="B61" s="12" t="s">
        <v>31</v>
      </c>
      <c r="C61" s="13">
        <v>5</v>
      </c>
      <c r="D61" s="12"/>
      <c r="E61" s="12"/>
      <c r="F61" s="12"/>
      <c r="G61" s="12">
        <v>24</v>
      </c>
      <c r="H61" s="29">
        <v>0.7020833333333334</v>
      </c>
      <c r="I61" s="25">
        <f t="shared" si="13"/>
        <v>90</v>
      </c>
      <c r="J61" s="13">
        <f t="shared" si="14"/>
        <v>24</v>
      </c>
      <c r="K61" s="30">
        <v>1</v>
      </c>
      <c r="L61" s="24">
        <f t="shared" si="15"/>
        <v>0</v>
      </c>
      <c r="N61" s="21">
        <f t="shared" si="16"/>
        <v>0.26666666666666666</v>
      </c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3"/>
      <c r="AJ61" s="23"/>
      <c r="AK61" s="23"/>
      <c r="AL61" s="23"/>
      <c r="AM61" s="23"/>
      <c r="AN61" s="23"/>
      <c r="AO61" s="23"/>
      <c r="AP61" s="23"/>
      <c r="AQ61" s="23"/>
      <c r="AR61" s="23"/>
    </row>
    <row r="62" spans="1:44" ht="14.25">
      <c r="A62" s="12">
        <v>197</v>
      </c>
      <c r="B62" s="12" t="s">
        <v>31</v>
      </c>
      <c r="C62" s="13">
        <v>5</v>
      </c>
      <c r="D62" s="12"/>
      <c r="E62" s="12"/>
      <c r="F62" s="12"/>
      <c r="G62" s="12">
        <v>28</v>
      </c>
      <c r="H62" s="29">
        <v>0.7131944444444445</v>
      </c>
      <c r="I62" s="25">
        <f t="shared" si="13"/>
        <v>90</v>
      </c>
      <c r="J62" s="13">
        <f t="shared" si="14"/>
        <v>28</v>
      </c>
      <c r="K62" s="30">
        <v>2</v>
      </c>
      <c r="L62" s="24">
        <f t="shared" si="15"/>
        <v>0</v>
      </c>
      <c r="N62" s="21">
        <f t="shared" si="16"/>
        <v>0.3111111111111111</v>
      </c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3"/>
      <c r="AJ62" s="23"/>
      <c r="AK62" s="23"/>
      <c r="AL62" s="23"/>
      <c r="AM62" s="23"/>
      <c r="AN62" s="23"/>
      <c r="AO62" s="23"/>
      <c r="AP62" s="23"/>
      <c r="AQ62" s="23"/>
      <c r="AR62" s="23"/>
    </row>
    <row r="63" spans="1:44" ht="14.25">
      <c r="A63" s="12">
        <v>197</v>
      </c>
      <c r="B63" s="12" t="s">
        <v>31</v>
      </c>
      <c r="C63" s="13">
        <v>5</v>
      </c>
      <c r="D63" s="12"/>
      <c r="E63" s="12"/>
      <c r="F63" s="12"/>
      <c r="G63" s="12">
        <v>33</v>
      </c>
      <c r="H63" s="29">
        <v>0.7236111111111111</v>
      </c>
      <c r="I63" s="25">
        <f t="shared" si="13"/>
        <v>90</v>
      </c>
      <c r="J63" s="13">
        <f t="shared" si="14"/>
        <v>33</v>
      </c>
      <c r="K63" s="30">
        <v>2</v>
      </c>
      <c r="L63" s="15">
        <f t="shared" si="15"/>
        <v>0</v>
      </c>
      <c r="N63" s="21">
        <f t="shared" si="16"/>
        <v>0.36666666666666664</v>
      </c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3"/>
      <c r="AJ63" s="23"/>
      <c r="AK63" s="23"/>
      <c r="AL63" s="23"/>
      <c r="AM63" s="23"/>
      <c r="AN63" s="23"/>
      <c r="AO63" s="23"/>
      <c r="AP63" s="23"/>
      <c r="AQ63" s="23"/>
      <c r="AR63" s="23"/>
    </row>
    <row r="64" spans="1:44" ht="14.25">
      <c r="A64" s="12">
        <v>197</v>
      </c>
      <c r="B64" s="12" t="s">
        <v>31</v>
      </c>
      <c r="C64" s="13">
        <v>5</v>
      </c>
      <c r="D64" s="12"/>
      <c r="E64" s="12"/>
      <c r="F64" s="12"/>
      <c r="G64" s="12">
        <v>17</v>
      </c>
      <c r="H64" s="29">
        <v>0.7333333333333334</v>
      </c>
      <c r="I64" s="25">
        <f t="shared" si="13"/>
        <v>90</v>
      </c>
      <c r="J64" s="13">
        <f t="shared" si="14"/>
        <v>17</v>
      </c>
      <c r="K64" s="30">
        <v>1</v>
      </c>
      <c r="L64" s="24">
        <f t="shared" si="15"/>
        <v>0</v>
      </c>
      <c r="N64" s="21">
        <f t="shared" si="16"/>
        <v>0.18888888888888888</v>
      </c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3"/>
      <c r="AJ64" s="23"/>
      <c r="AK64" s="23"/>
      <c r="AL64" s="23"/>
      <c r="AM64" s="23"/>
      <c r="AN64" s="23"/>
      <c r="AO64" s="23"/>
      <c r="AP64" s="23"/>
      <c r="AQ64" s="23"/>
      <c r="AR64" s="23"/>
    </row>
    <row r="65" spans="1:11" ht="14.25">
      <c r="A65" s="12"/>
      <c r="B65" s="12"/>
      <c r="C65" s="13"/>
      <c r="D65" s="12"/>
      <c r="E65" s="12"/>
      <c r="F65" s="12"/>
      <c r="G65" s="12"/>
      <c r="H65" s="14"/>
      <c r="I65" s="13"/>
      <c r="J65" s="13"/>
      <c r="K65" s="28"/>
    </row>
    <row r="66" spans="1:44" ht="14.25">
      <c r="A66" s="12" t="s">
        <v>18</v>
      </c>
      <c r="B66" s="12"/>
      <c r="C66" s="13"/>
      <c r="D66" s="12">
        <f>SUM(D57:D64)</f>
        <v>0</v>
      </c>
      <c r="E66" s="12">
        <f>SUM(E57:E64)</f>
        <v>0</v>
      </c>
      <c r="F66" s="12">
        <f>SUM(F57:F64)</f>
        <v>0</v>
      </c>
      <c r="G66" s="12">
        <f>SUM(G57:G64)</f>
        <v>191</v>
      </c>
      <c r="H66" s="12"/>
      <c r="I66" s="12">
        <f>SUM(I57:I64)</f>
        <v>720</v>
      </c>
      <c r="J66" s="12">
        <f>SUM(J57:J64)</f>
        <v>191</v>
      </c>
      <c r="K66" s="28"/>
      <c r="L66" s="24">
        <f>D66-E66+F66</f>
        <v>0</v>
      </c>
      <c r="N66" s="21">
        <f>J66/I66</f>
        <v>0.2652777777777778</v>
      </c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3"/>
      <c r="AJ66" s="23"/>
      <c r="AK66" s="23"/>
      <c r="AL66" s="23"/>
      <c r="AM66" s="23"/>
      <c r="AN66" s="23"/>
      <c r="AO66" s="23"/>
      <c r="AP66" s="23"/>
      <c r="AQ66" s="23"/>
      <c r="AR66" s="23"/>
    </row>
    <row r="68" spans="1:44" ht="14.25">
      <c r="A68" s="12">
        <v>197</v>
      </c>
      <c r="B68" s="12" t="s">
        <v>30</v>
      </c>
      <c r="C68" s="13">
        <v>4</v>
      </c>
      <c r="D68" s="12"/>
      <c r="E68" s="12"/>
      <c r="F68" s="12"/>
      <c r="G68" s="12">
        <v>24</v>
      </c>
      <c r="H68" s="29">
        <v>0.6590277777777778</v>
      </c>
      <c r="I68" s="25">
        <f aca="true" t="shared" si="17" ref="I68:I75">IF(C68=1,60,IF(C68=4,90,IF(C68=5,90,IF(C68=6,30,60))))</f>
        <v>90</v>
      </c>
      <c r="J68" s="13">
        <f aca="true" t="shared" si="18" ref="J68:J75">MAX(D68,G68)</f>
        <v>24</v>
      </c>
      <c r="K68" s="30">
        <v>3</v>
      </c>
      <c r="L68" s="15">
        <f aca="true" t="shared" si="19" ref="L68:L75">D68-E68+F68</f>
        <v>0</v>
      </c>
      <c r="N68" s="21">
        <f aca="true" t="shared" si="20" ref="N68:N75">J68/I68</f>
        <v>0.26666666666666666</v>
      </c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3"/>
      <c r="AJ68" s="23"/>
      <c r="AK68" s="23"/>
      <c r="AL68" s="23"/>
      <c r="AM68" s="23"/>
      <c r="AN68" s="23"/>
      <c r="AO68" s="23"/>
      <c r="AP68" s="23"/>
      <c r="AQ68" s="23"/>
      <c r="AR68" s="23"/>
    </row>
    <row r="69" spans="1:44" ht="14.25">
      <c r="A69" s="12">
        <v>197</v>
      </c>
      <c r="B69" s="12" t="s">
        <v>30</v>
      </c>
      <c r="C69" s="13">
        <v>5</v>
      </c>
      <c r="D69" s="12"/>
      <c r="E69" s="12"/>
      <c r="F69" s="12"/>
      <c r="G69" s="12">
        <v>25</v>
      </c>
      <c r="H69" s="29">
        <v>0.6659722222222222</v>
      </c>
      <c r="I69" s="25">
        <f t="shared" si="17"/>
        <v>90</v>
      </c>
      <c r="J69" s="13">
        <f t="shared" si="18"/>
        <v>25</v>
      </c>
      <c r="K69" s="30">
        <v>-2</v>
      </c>
      <c r="L69" s="15">
        <f t="shared" si="19"/>
        <v>0</v>
      </c>
      <c r="N69" s="21">
        <f t="shared" si="20"/>
        <v>0.2777777777777778</v>
      </c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3"/>
      <c r="AJ69" s="23"/>
      <c r="AK69" s="23"/>
      <c r="AL69" s="23"/>
      <c r="AM69" s="23"/>
      <c r="AN69" s="23"/>
      <c r="AO69" s="23"/>
      <c r="AP69" s="23"/>
      <c r="AQ69" s="23"/>
      <c r="AR69" s="23"/>
    </row>
    <row r="70" spans="1:44" ht="14.25">
      <c r="A70" s="12">
        <v>197</v>
      </c>
      <c r="B70" s="12" t="s">
        <v>30</v>
      </c>
      <c r="C70" s="13">
        <v>5</v>
      </c>
      <c r="D70" s="12"/>
      <c r="E70" s="12"/>
      <c r="F70" s="12"/>
      <c r="G70" s="12">
        <v>16</v>
      </c>
      <c r="H70" s="29">
        <v>0.6777777777777777</v>
      </c>
      <c r="I70" s="25">
        <f t="shared" si="17"/>
        <v>90</v>
      </c>
      <c r="J70" s="13">
        <f t="shared" si="18"/>
        <v>16</v>
      </c>
      <c r="K70" s="30">
        <v>0</v>
      </c>
      <c r="L70" s="24">
        <f t="shared" si="19"/>
        <v>0</v>
      </c>
      <c r="N70" s="21">
        <f t="shared" si="20"/>
        <v>0.17777777777777778</v>
      </c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3"/>
      <c r="AJ70" s="23"/>
      <c r="AK70" s="23"/>
      <c r="AL70" s="23"/>
      <c r="AM70" s="23"/>
      <c r="AN70" s="23"/>
      <c r="AO70" s="23"/>
      <c r="AP70" s="23"/>
      <c r="AQ70" s="23"/>
      <c r="AR70" s="23"/>
    </row>
    <row r="71" spans="1:44" ht="14.25">
      <c r="A71" s="12">
        <v>197</v>
      </c>
      <c r="B71" s="12" t="s">
        <v>30</v>
      </c>
      <c r="C71" s="13">
        <v>5</v>
      </c>
      <c r="D71" s="12"/>
      <c r="E71" s="12"/>
      <c r="F71" s="12"/>
      <c r="G71" s="12">
        <v>25</v>
      </c>
      <c r="H71" s="29">
        <v>0.6881944444444444</v>
      </c>
      <c r="I71" s="25">
        <f t="shared" si="17"/>
        <v>90</v>
      </c>
      <c r="J71" s="13">
        <f t="shared" si="18"/>
        <v>25</v>
      </c>
      <c r="K71" s="30">
        <v>0</v>
      </c>
      <c r="L71" s="24">
        <f t="shared" si="19"/>
        <v>0</v>
      </c>
      <c r="N71" s="21">
        <f t="shared" si="20"/>
        <v>0.2777777777777778</v>
      </c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3"/>
      <c r="AJ71" s="23"/>
      <c r="AK71" s="23"/>
      <c r="AL71" s="23"/>
      <c r="AM71" s="23"/>
      <c r="AN71" s="23"/>
      <c r="AO71" s="23"/>
      <c r="AP71" s="23"/>
      <c r="AQ71" s="23"/>
      <c r="AR71" s="23"/>
    </row>
    <row r="72" spans="1:44" ht="14.25">
      <c r="A72" s="12">
        <v>197</v>
      </c>
      <c r="B72" s="12" t="s">
        <v>30</v>
      </c>
      <c r="C72" s="13">
        <v>5</v>
      </c>
      <c r="D72" s="12"/>
      <c r="E72" s="12"/>
      <c r="F72" s="12"/>
      <c r="G72" s="12">
        <v>28</v>
      </c>
      <c r="H72" s="29">
        <v>0.7034722222222222</v>
      </c>
      <c r="I72" s="25">
        <f t="shared" si="17"/>
        <v>90</v>
      </c>
      <c r="J72" s="13">
        <f t="shared" si="18"/>
        <v>28</v>
      </c>
      <c r="K72" s="30">
        <v>7</v>
      </c>
      <c r="L72" s="24">
        <f t="shared" si="19"/>
        <v>0</v>
      </c>
      <c r="N72" s="21">
        <f t="shared" si="20"/>
        <v>0.3111111111111111</v>
      </c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3"/>
      <c r="AJ72" s="23"/>
      <c r="AK72" s="23"/>
      <c r="AL72" s="23"/>
      <c r="AM72" s="23"/>
      <c r="AN72" s="23"/>
      <c r="AO72" s="23"/>
      <c r="AP72" s="23"/>
      <c r="AQ72" s="23"/>
      <c r="AR72" s="23"/>
    </row>
    <row r="73" spans="1:44" ht="14.25">
      <c r="A73" s="12">
        <v>197</v>
      </c>
      <c r="B73" s="12" t="s">
        <v>30</v>
      </c>
      <c r="C73" s="13">
        <v>4</v>
      </c>
      <c r="D73" s="12"/>
      <c r="E73" s="12"/>
      <c r="F73" s="12"/>
      <c r="G73" s="12">
        <v>12</v>
      </c>
      <c r="H73" s="29">
        <v>0.7125</v>
      </c>
      <c r="I73" s="25">
        <f t="shared" si="17"/>
        <v>90</v>
      </c>
      <c r="J73" s="13">
        <f t="shared" si="18"/>
        <v>12</v>
      </c>
      <c r="K73" s="30">
        <v>5</v>
      </c>
      <c r="L73" s="24">
        <f t="shared" si="19"/>
        <v>0</v>
      </c>
      <c r="N73" s="21">
        <f t="shared" si="20"/>
        <v>0.13333333333333333</v>
      </c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3"/>
      <c r="AJ73" s="23"/>
      <c r="AK73" s="23"/>
      <c r="AL73" s="23"/>
      <c r="AM73" s="23"/>
      <c r="AN73" s="23"/>
      <c r="AO73" s="23"/>
      <c r="AP73" s="23"/>
      <c r="AQ73" s="23"/>
      <c r="AR73" s="23"/>
    </row>
    <row r="74" spans="1:44" ht="14.25">
      <c r="A74" s="12">
        <v>197</v>
      </c>
      <c r="B74" s="12" t="s">
        <v>30</v>
      </c>
      <c r="C74" s="13">
        <v>5</v>
      </c>
      <c r="D74" s="12"/>
      <c r="E74" s="12"/>
      <c r="F74" s="12"/>
      <c r="G74" s="12">
        <v>27</v>
      </c>
      <c r="H74" s="29">
        <v>0.7208333333333333</v>
      </c>
      <c r="I74" s="25">
        <f t="shared" si="17"/>
        <v>90</v>
      </c>
      <c r="J74" s="13">
        <f t="shared" si="18"/>
        <v>27</v>
      </c>
      <c r="K74" s="30">
        <v>2</v>
      </c>
      <c r="L74" s="15">
        <f t="shared" si="19"/>
        <v>0</v>
      </c>
      <c r="N74" s="21">
        <f t="shared" si="20"/>
        <v>0.3</v>
      </c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3"/>
      <c r="AJ74" s="23"/>
      <c r="AK74" s="23"/>
      <c r="AL74" s="23"/>
      <c r="AM74" s="23"/>
      <c r="AN74" s="23"/>
      <c r="AO74" s="23"/>
      <c r="AP74" s="23"/>
      <c r="AQ74" s="23"/>
      <c r="AR74" s="23"/>
    </row>
    <row r="75" spans="1:44" ht="14.25">
      <c r="A75" s="12">
        <v>197</v>
      </c>
      <c r="B75" s="12" t="s">
        <v>30</v>
      </c>
      <c r="C75" s="13">
        <v>5</v>
      </c>
      <c r="D75" s="12"/>
      <c r="E75" s="12"/>
      <c r="F75" s="12"/>
      <c r="G75" s="12">
        <v>16</v>
      </c>
      <c r="H75" s="29">
        <v>0.73125</v>
      </c>
      <c r="I75" s="25">
        <f t="shared" si="17"/>
        <v>90</v>
      </c>
      <c r="J75" s="13">
        <f t="shared" si="18"/>
        <v>16</v>
      </c>
      <c r="K75" s="30">
        <v>2</v>
      </c>
      <c r="L75" s="15">
        <f t="shared" si="19"/>
        <v>0</v>
      </c>
      <c r="N75" s="21">
        <f t="shared" si="20"/>
        <v>0.17777777777777778</v>
      </c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3"/>
      <c r="AJ75" s="23"/>
      <c r="AK75" s="23"/>
      <c r="AL75" s="23"/>
      <c r="AM75" s="23"/>
      <c r="AN75" s="23"/>
      <c r="AO75" s="23"/>
      <c r="AP75" s="23"/>
      <c r="AQ75" s="23"/>
      <c r="AR75" s="23"/>
    </row>
    <row r="76" spans="1:11" ht="14.25">
      <c r="A76" s="12"/>
      <c r="B76" s="12"/>
      <c r="C76" s="13"/>
      <c r="D76" s="12"/>
      <c r="E76" s="12"/>
      <c r="F76" s="12"/>
      <c r="G76" s="12"/>
      <c r="H76" s="14"/>
      <c r="I76" s="13"/>
      <c r="J76" s="13"/>
      <c r="K76" s="28"/>
    </row>
    <row r="77" spans="1:44" ht="14.25">
      <c r="A77" s="12" t="s">
        <v>18</v>
      </c>
      <c r="B77" s="12"/>
      <c r="C77" s="13"/>
      <c r="D77" s="12">
        <f>SUM(D68:D75)</f>
        <v>0</v>
      </c>
      <c r="E77" s="12">
        <f>SUM(E68:E75)</f>
        <v>0</v>
      </c>
      <c r="F77" s="12">
        <f>SUM(F68:F75)</f>
        <v>0</v>
      </c>
      <c r="G77" s="12">
        <f>SUM(G68:G75)</f>
        <v>173</v>
      </c>
      <c r="H77" s="12"/>
      <c r="I77" s="12">
        <f>SUM(I68:I75)</f>
        <v>720</v>
      </c>
      <c r="J77" s="12">
        <f>SUM(J68:J75)</f>
        <v>173</v>
      </c>
      <c r="K77" s="28"/>
      <c r="L77" s="24">
        <f>D77-E77+F77</f>
        <v>0</v>
      </c>
      <c r="N77" s="21">
        <f>J77/I77</f>
        <v>0.24027777777777778</v>
      </c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3"/>
      <c r="AJ77" s="23"/>
      <c r="AK77" s="23"/>
      <c r="AL77" s="23"/>
      <c r="AM77" s="23"/>
      <c r="AN77" s="23"/>
      <c r="AO77" s="23"/>
      <c r="AP77" s="23"/>
      <c r="AQ77" s="23"/>
      <c r="AR77" s="23"/>
    </row>
    <row r="79" spans="1:44" ht="14.25">
      <c r="A79" s="12">
        <v>326</v>
      </c>
      <c r="B79" s="12" t="s">
        <v>28</v>
      </c>
      <c r="C79" s="13">
        <v>4</v>
      </c>
      <c r="D79" s="12"/>
      <c r="E79" s="12"/>
      <c r="F79" s="12"/>
      <c r="G79" s="12">
        <v>0</v>
      </c>
      <c r="H79" s="29">
        <v>0.6590277777777778</v>
      </c>
      <c r="I79" s="25">
        <f>IF(C79=1,60,IF(C79=4,90,IF(C79=5,90,IF(C79=6,30,60))))</f>
        <v>90</v>
      </c>
      <c r="J79" s="13">
        <f>MAX(D79,G79)</f>
        <v>0</v>
      </c>
      <c r="K79" s="30">
        <v>1</v>
      </c>
      <c r="L79" s="15">
        <f>D79-E79+F79</f>
        <v>0</v>
      </c>
      <c r="N79" s="21">
        <f>J79/I79</f>
        <v>0</v>
      </c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3"/>
      <c r="AJ79" s="23"/>
      <c r="AK79" s="23"/>
      <c r="AL79" s="23"/>
      <c r="AM79" s="23"/>
      <c r="AN79" s="23"/>
      <c r="AO79" s="23"/>
      <c r="AP79" s="23"/>
      <c r="AQ79" s="23"/>
      <c r="AR79" s="23"/>
    </row>
    <row r="80" spans="1:44" ht="14.25">
      <c r="A80" s="12">
        <v>326</v>
      </c>
      <c r="B80" s="12" t="s">
        <v>28</v>
      </c>
      <c r="C80" s="13">
        <v>5</v>
      </c>
      <c r="D80" s="12"/>
      <c r="E80" s="12"/>
      <c r="F80" s="12"/>
      <c r="G80" s="12">
        <v>0</v>
      </c>
      <c r="H80" s="29">
        <v>0.6805555555555555</v>
      </c>
      <c r="I80" s="25">
        <f>IF(C80=1,60,IF(C80=4,90,IF(C80=5,90,IF(C80=6,30,60))))</f>
        <v>90</v>
      </c>
      <c r="J80" s="13">
        <f>MAX(D80,G80)</f>
        <v>0</v>
      </c>
      <c r="K80" s="30">
        <v>2</v>
      </c>
      <c r="L80" s="24">
        <f>D80-E80+F80</f>
        <v>0</v>
      </c>
      <c r="N80" s="21">
        <f>J80/I80</f>
        <v>0</v>
      </c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3"/>
      <c r="AJ80" s="23"/>
      <c r="AK80" s="23"/>
      <c r="AL80" s="23"/>
      <c r="AM80" s="23"/>
      <c r="AN80" s="23"/>
      <c r="AO80" s="23"/>
      <c r="AP80" s="23"/>
      <c r="AQ80" s="23"/>
      <c r="AR80" s="23"/>
    </row>
    <row r="81" spans="1:44" ht="14.25">
      <c r="A81" s="12">
        <v>326</v>
      </c>
      <c r="B81" s="12" t="s">
        <v>28</v>
      </c>
      <c r="C81" s="13">
        <v>1</v>
      </c>
      <c r="D81" s="12"/>
      <c r="E81" s="12"/>
      <c r="F81" s="12"/>
      <c r="G81" s="12">
        <v>0</v>
      </c>
      <c r="H81" s="29">
        <v>0.7</v>
      </c>
      <c r="I81" s="25">
        <f>IF(C81=1,60,IF(C81=4,90,IF(C81=5,90,IF(C81=6,30,60))))</f>
        <v>60</v>
      </c>
      <c r="J81" s="13">
        <f>MAX(D81,G81)</f>
        <v>0</v>
      </c>
      <c r="K81" s="30">
        <v>0</v>
      </c>
      <c r="L81" s="24">
        <f>D81-E81+F81</f>
        <v>0</v>
      </c>
      <c r="N81" s="21">
        <f>J81/I81</f>
        <v>0</v>
      </c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3"/>
      <c r="AJ81" s="23"/>
      <c r="AK81" s="23"/>
      <c r="AL81" s="23"/>
      <c r="AM81" s="23"/>
      <c r="AN81" s="23"/>
      <c r="AO81" s="23"/>
      <c r="AP81" s="23"/>
      <c r="AQ81" s="23"/>
      <c r="AR81" s="23"/>
    </row>
    <row r="82" spans="1:44" ht="14.25">
      <c r="A82" s="12">
        <v>326</v>
      </c>
      <c r="B82" s="12" t="s">
        <v>28</v>
      </c>
      <c r="C82" s="13">
        <v>1</v>
      </c>
      <c r="D82" s="12"/>
      <c r="E82" s="12"/>
      <c r="F82" s="12"/>
      <c r="G82" s="12">
        <v>0</v>
      </c>
      <c r="H82" s="29">
        <v>0.7284722222222223</v>
      </c>
      <c r="I82" s="25">
        <f>IF(C82=1,60,IF(C82=4,90,IF(C82=5,90,IF(C82=6,30,60))))</f>
        <v>60</v>
      </c>
      <c r="J82" s="13">
        <f>MAX(D82,G82)</f>
        <v>0</v>
      </c>
      <c r="K82" s="30">
        <v>11</v>
      </c>
      <c r="L82" s="15">
        <f>D82-E82+F82</f>
        <v>0</v>
      </c>
      <c r="N82" s="21">
        <f>J82/I82</f>
        <v>0</v>
      </c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3"/>
      <c r="AJ82" s="23"/>
      <c r="AK82" s="23"/>
      <c r="AL82" s="23"/>
      <c r="AM82" s="23"/>
      <c r="AN82" s="23"/>
      <c r="AO82" s="23"/>
      <c r="AP82" s="23"/>
      <c r="AQ82" s="23"/>
      <c r="AR82" s="23"/>
    </row>
    <row r="83" spans="1:11" ht="14.25">
      <c r="A83" s="12"/>
      <c r="B83" s="12"/>
      <c r="C83" s="13"/>
      <c r="D83" s="12"/>
      <c r="E83" s="12"/>
      <c r="F83" s="12"/>
      <c r="G83" s="12"/>
      <c r="H83" s="14"/>
      <c r="I83" s="13"/>
      <c r="J83" s="13"/>
      <c r="K83" s="28"/>
    </row>
    <row r="84" spans="1:44" ht="14.25">
      <c r="A84" s="12" t="s">
        <v>18</v>
      </c>
      <c r="B84" s="12"/>
      <c r="C84" s="13"/>
      <c r="D84" s="12">
        <f>SUM(D79:D82)</f>
        <v>0</v>
      </c>
      <c r="E84" s="12">
        <f>SUM(E79:E82)</f>
        <v>0</v>
      </c>
      <c r="F84" s="12">
        <f>SUM(F79:F82)</f>
        <v>0</v>
      </c>
      <c r="G84" s="12">
        <f>SUM(G79:G82)</f>
        <v>0</v>
      </c>
      <c r="H84" s="12"/>
      <c r="I84" s="12">
        <f>SUM(I79:I82)</f>
        <v>300</v>
      </c>
      <c r="J84" s="12">
        <f>SUM(J79:J82)</f>
        <v>0</v>
      </c>
      <c r="K84" s="28"/>
      <c r="L84" s="24">
        <f>D84-E84+F84</f>
        <v>0</v>
      </c>
      <c r="N84" s="21">
        <f>J84/I84</f>
        <v>0</v>
      </c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3"/>
      <c r="AJ84" s="23"/>
      <c r="AK84" s="23"/>
      <c r="AL84" s="23"/>
      <c r="AM84" s="23"/>
      <c r="AN84" s="23"/>
      <c r="AO84" s="23"/>
      <c r="AP84" s="23"/>
      <c r="AQ84" s="23"/>
      <c r="AR84" s="23"/>
    </row>
    <row r="86" spans="1:44" ht="14.25">
      <c r="A86" s="12">
        <v>326</v>
      </c>
      <c r="B86" s="12" t="s">
        <v>29</v>
      </c>
      <c r="C86" s="13">
        <v>1</v>
      </c>
      <c r="D86" s="12"/>
      <c r="E86" s="12"/>
      <c r="F86" s="12"/>
      <c r="G86" s="12">
        <v>0</v>
      </c>
      <c r="H86" s="29">
        <v>0.6541666666666667</v>
      </c>
      <c r="I86" s="25">
        <f>IF(C86=1,60,IF(C86=4,90,IF(C86=5,90,IF(C86=6,30,60))))</f>
        <v>60</v>
      </c>
      <c r="J86" s="13">
        <f>MAX(D86,G86)</f>
        <v>0</v>
      </c>
      <c r="K86" s="30">
        <v>0</v>
      </c>
      <c r="L86" s="15">
        <f>D86-E86+F86</f>
        <v>0</v>
      </c>
      <c r="N86" s="21">
        <f>J86/I86</f>
        <v>0</v>
      </c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3"/>
      <c r="AJ86" s="23"/>
      <c r="AK86" s="23"/>
      <c r="AL86" s="23"/>
      <c r="AM86" s="23"/>
      <c r="AN86" s="23"/>
      <c r="AO86" s="23"/>
      <c r="AP86" s="23"/>
      <c r="AQ86" s="23"/>
      <c r="AR86" s="23"/>
    </row>
    <row r="87" spans="1:44" ht="14.25">
      <c r="A87" s="12">
        <v>326</v>
      </c>
      <c r="B87" s="12" t="s">
        <v>29</v>
      </c>
      <c r="C87" s="13">
        <v>1</v>
      </c>
      <c r="D87" s="12"/>
      <c r="E87" s="12"/>
      <c r="F87" s="12"/>
      <c r="G87" s="12">
        <v>0</v>
      </c>
      <c r="H87" s="29">
        <v>0.675</v>
      </c>
      <c r="I87" s="25">
        <f>IF(C87=1,60,IF(C87=4,90,IF(C87=5,90,IF(C87=6,30,60))))</f>
        <v>60</v>
      </c>
      <c r="J87" s="13">
        <f>MAX(D87,G87)</f>
        <v>0</v>
      </c>
      <c r="K87" s="30">
        <v>0</v>
      </c>
      <c r="L87" s="24">
        <f>D87-E87+F87</f>
        <v>0</v>
      </c>
      <c r="N87" s="21">
        <f>J87/I87</f>
        <v>0</v>
      </c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3"/>
      <c r="AJ87" s="23"/>
      <c r="AK87" s="23"/>
      <c r="AL87" s="23"/>
      <c r="AM87" s="23"/>
      <c r="AN87" s="23"/>
      <c r="AO87" s="23"/>
      <c r="AP87" s="23"/>
      <c r="AQ87" s="23"/>
      <c r="AR87" s="23"/>
    </row>
    <row r="88" spans="1:44" ht="14.25">
      <c r="A88" s="12">
        <v>326</v>
      </c>
      <c r="B88" s="12" t="s">
        <v>29</v>
      </c>
      <c r="C88" s="13">
        <v>5</v>
      </c>
      <c r="D88" s="12"/>
      <c r="E88" s="12"/>
      <c r="F88" s="12"/>
      <c r="G88" s="12">
        <v>1</v>
      </c>
      <c r="H88" s="29">
        <v>0.6958333333333333</v>
      </c>
      <c r="I88" s="25">
        <f>IF(C88=1,60,IF(C88=4,90,IF(C88=5,90,IF(C88=6,30,60))))</f>
        <v>90</v>
      </c>
      <c r="J88" s="13">
        <f>MAX(D88,G88)</f>
        <v>1</v>
      </c>
      <c r="K88" s="30">
        <v>0</v>
      </c>
      <c r="L88" s="24">
        <f>D88-E88+F88</f>
        <v>0</v>
      </c>
      <c r="N88" s="21">
        <f>J88/I88</f>
        <v>0.011111111111111112</v>
      </c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3"/>
      <c r="AJ88" s="23"/>
      <c r="AK88" s="23"/>
      <c r="AL88" s="23"/>
      <c r="AM88" s="23"/>
      <c r="AN88" s="23"/>
      <c r="AO88" s="23"/>
      <c r="AP88" s="23"/>
      <c r="AQ88" s="23"/>
      <c r="AR88" s="23"/>
    </row>
    <row r="89" spans="1:44" ht="14.25">
      <c r="A89" s="12">
        <v>326</v>
      </c>
      <c r="B89" s="12" t="s">
        <v>29</v>
      </c>
      <c r="C89" s="13">
        <v>1</v>
      </c>
      <c r="D89" s="12"/>
      <c r="E89" s="12"/>
      <c r="F89" s="12"/>
      <c r="G89" s="12">
        <v>0</v>
      </c>
      <c r="H89" s="29">
        <v>0.7166666666666667</v>
      </c>
      <c r="I89" s="25">
        <f>IF(C89=1,60,IF(C89=4,90,IF(C89=5,90,IF(C89=6,30,60))))</f>
        <v>60</v>
      </c>
      <c r="J89" s="13">
        <f>MAX(D89,G89)</f>
        <v>0</v>
      </c>
      <c r="K89" s="30">
        <v>0</v>
      </c>
      <c r="L89" s="15">
        <f>D89-E89+F89</f>
        <v>0</v>
      </c>
      <c r="N89" s="21">
        <f>J89/I89</f>
        <v>0</v>
      </c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3"/>
      <c r="AJ89" s="23"/>
      <c r="AK89" s="23"/>
      <c r="AL89" s="23"/>
      <c r="AM89" s="23"/>
      <c r="AN89" s="23"/>
      <c r="AO89" s="23"/>
      <c r="AP89" s="23"/>
      <c r="AQ89" s="23"/>
      <c r="AR89" s="23"/>
    </row>
    <row r="90" spans="1:11" ht="14.25">
      <c r="A90" s="12"/>
      <c r="B90" s="12"/>
      <c r="C90" s="13"/>
      <c r="D90" s="12"/>
      <c r="E90" s="12"/>
      <c r="F90" s="12"/>
      <c r="G90" s="12"/>
      <c r="H90" s="14"/>
      <c r="I90" s="13"/>
      <c r="J90" s="13"/>
      <c r="K90" s="28"/>
    </row>
    <row r="91" spans="1:44" ht="14.25">
      <c r="A91" s="12" t="s">
        <v>18</v>
      </c>
      <c r="B91" s="12"/>
      <c r="C91" s="13"/>
      <c r="D91" s="12">
        <f>SUM(D86:D89)</f>
        <v>0</v>
      </c>
      <c r="E91" s="12">
        <f>SUM(E86:E89)</f>
        <v>0</v>
      </c>
      <c r="F91" s="12">
        <f>SUM(F86:F89)</f>
        <v>0</v>
      </c>
      <c r="G91" s="12">
        <f>SUM(G86:G89)</f>
        <v>1</v>
      </c>
      <c r="H91" s="12"/>
      <c r="I91" s="12">
        <f>SUM(I86:I89)</f>
        <v>270</v>
      </c>
      <c r="J91" s="12">
        <f>SUM(J86:J89)</f>
        <v>1</v>
      </c>
      <c r="K91" s="28"/>
      <c r="L91" s="24">
        <f>D91-E91+F91</f>
        <v>0</v>
      </c>
      <c r="N91" s="21">
        <f>J91/I91</f>
        <v>0.003703703703703704</v>
      </c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3"/>
      <c r="AJ91" s="23"/>
      <c r="AK91" s="23"/>
      <c r="AL91" s="23"/>
      <c r="AM91" s="23"/>
      <c r="AN91" s="23"/>
      <c r="AO91" s="23"/>
      <c r="AP91" s="23"/>
      <c r="AQ91" s="23"/>
      <c r="AR91" s="23"/>
    </row>
    <row r="93" spans="1:44" ht="14.25">
      <c r="A93" s="12" t="s">
        <v>34</v>
      </c>
      <c r="B93" s="12" t="s">
        <v>35</v>
      </c>
      <c r="C93" s="13">
        <v>1</v>
      </c>
      <c r="D93" s="12"/>
      <c r="E93" s="12"/>
      <c r="F93" s="12"/>
      <c r="G93" s="12">
        <v>0</v>
      </c>
      <c r="H93" s="29">
        <v>0.6840277777777778</v>
      </c>
      <c r="I93" s="25">
        <f>IF(C93=1,60,IF(C93=4,90,IF(C93=5,90,IF(C93=6,30,60))))</f>
        <v>60</v>
      </c>
      <c r="J93" s="13">
        <f>MAX(D93,G93)</f>
        <v>0</v>
      </c>
      <c r="K93" s="30">
        <v>0</v>
      </c>
      <c r="L93" s="24">
        <f>D93-E93+F93</f>
        <v>0</v>
      </c>
      <c r="N93" s="21">
        <f>J93/I93</f>
        <v>0</v>
      </c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3"/>
      <c r="AJ93" s="23"/>
      <c r="AK93" s="23"/>
      <c r="AL93" s="23"/>
      <c r="AM93" s="23"/>
      <c r="AN93" s="23"/>
      <c r="AO93" s="23"/>
      <c r="AP93" s="23"/>
      <c r="AQ93" s="23"/>
      <c r="AR93" s="23"/>
    </row>
    <row r="94" spans="1:11" ht="14.25">
      <c r="A94" s="12"/>
      <c r="B94" s="12"/>
      <c r="C94" s="13"/>
      <c r="D94" s="12"/>
      <c r="E94" s="12"/>
      <c r="F94" s="12"/>
      <c r="G94" s="12"/>
      <c r="H94" s="14"/>
      <c r="I94" s="13"/>
      <c r="J94" s="13"/>
      <c r="K94" s="28"/>
    </row>
    <row r="95" spans="1:44" ht="14.25">
      <c r="A95" s="12" t="s">
        <v>18</v>
      </c>
      <c r="B95" s="12"/>
      <c r="C95" s="13"/>
      <c r="D95" s="12">
        <f>SUM(D93:D93)</f>
        <v>0</v>
      </c>
      <c r="E95" s="12">
        <f>SUM(E93:E93)</f>
        <v>0</v>
      </c>
      <c r="F95" s="12">
        <f>SUM(F93:F93)</f>
        <v>0</v>
      </c>
      <c r="G95" s="12">
        <f>SUM(G93:G93)</f>
        <v>0</v>
      </c>
      <c r="H95" s="12"/>
      <c r="I95" s="12">
        <f>SUM(I93:I93)</f>
        <v>60</v>
      </c>
      <c r="J95" s="12">
        <f>SUM(J93:J93)</f>
        <v>0</v>
      </c>
      <c r="K95" s="28"/>
      <c r="L95" s="24">
        <f>D95-E95+F95</f>
        <v>0</v>
      </c>
      <c r="N95" s="21">
        <f>J95/I95</f>
        <v>0</v>
      </c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3"/>
      <c r="AJ95" s="23"/>
      <c r="AK95" s="23"/>
      <c r="AL95" s="23"/>
      <c r="AM95" s="23"/>
      <c r="AN95" s="23"/>
      <c r="AO95" s="23"/>
      <c r="AP95" s="23"/>
      <c r="AQ95" s="23"/>
      <c r="AR95" s="23"/>
    </row>
  </sheetData>
  <conditionalFormatting sqref="AI24:AR24 AI9:AR22 AI42:AR42 AI26:AR40 AI49:AR49 AI44:AR47 AI55:AR55 AI51:AR53 AI66:AR66 AI57:AR64 AI77:AR77 AI68:AR75 AI84:AR84 AI79:AR82 AI91:AR91 AI86:AR89 AI95:AR95 AI93:AR93">
    <cfRule type="expression" priority="1" dxfId="0" stopIfTrue="1">
      <formula>($J9/$I9)&gt;AI$8</formula>
    </cfRule>
  </conditionalFormatting>
  <conditionalFormatting sqref="O24:AH24 O9:AH22 O42:AH42 O26:AH40 O49:AH49 O44:AH47 O55:AH55 O51:AH53 O66:AH66 O57:AH64 O77:AH77 O68:AH75 O84:AH84 O79:AH82 O91:AH91 O86:AH89 O95:AH95 O93:AH93">
    <cfRule type="expression" priority="2" dxfId="1" stopIfTrue="1">
      <formula>($J9/$I9)&gt;=O$8</formula>
    </cfRule>
  </conditionalFormatting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xxx</cp:lastModifiedBy>
  <cp:lastPrinted>2008-04-08T11:36:55Z</cp:lastPrinted>
  <dcterms:created xsi:type="dcterms:W3CDTF">1999-11-19T12:51:51Z</dcterms:created>
  <dcterms:modified xsi:type="dcterms:W3CDTF">2016-05-06T03:34:31Z</dcterms:modified>
  <cp:category/>
  <cp:version/>
  <cp:contentType/>
  <cp:contentStatus/>
</cp:coreProperties>
</file>