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0"/>
  </bookViews>
  <sheets>
    <sheet name="časové - ZC" sheetId="1" r:id="rId1"/>
  </sheets>
  <definedNames>
    <definedName name="Excel_BuiltIn__FilterDatabase" localSheetId="0">'časové - ZC'!$A$8:$L$70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47" authorId="0">
      <text>
        <r>
          <rPr>
            <sz val="11"/>
            <rFont val="Arial CE"/>
            <family val="2"/>
          </rPr>
          <t>20.1.17 PÁ – 55 lidí</t>
        </r>
      </text>
    </comment>
    <comment ref="J48" authorId="0">
      <text>
        <r>
          <rPr>
            <sz val="11"/>
            <rFont val="Arial CE"/>
            <family val="2"/>
          </rPr>
          <t>20.1.17 PÁ – 12 lidí</t>
        </r>
      </text>
    </comment>
    <comment ref="J49" authorId="0">
      <text>
        <r>
          <rPr>
            <sz val="11"/>
            <rFont val="Arial CE"/>
            <family val="2"/>
          </rPr>
          <t>20.1.17 PÁ – 57 lidí</t>
        </r>
      </text>
    </comment>
    <comment ref="J54" authorId="0">
      <text>
        <r>
          <rPr>
            <sz val="11"/>
            <rFont val="Arial CE"/>
            <family val="2"/>
          </rPr>
          <t>20.1.17 PÁ – 54 lidí</t>
        </r>
      </text>
    </comment>
    <comment ref="J57" authorId="0">
      <text>
        <r>
          <rPr>
            <sz val="11"/>
            <rFont val="Arial CE"/>
            <family val="2"/>
          </rPr>
          <t>20.1.17 PÁ – 12 lidí</t>
        </r>
      </text>
    </comment>
    <comment ref="J59" authorId="0">
      <text>
        <r>
          <rPr>
            <sz val="11"/>
            <rFont val="Arial CE"/>
            <family val="2"/>
          </rPr>
          <t>20.1.17 PÁ – 15 lidí</t>
        </r>
      </text>
    </comment>
    <comment ref="J60" authorId="0">
      <text>
        <r>
          <rPr>
            <sz val="11"/>
            <rFont val="Arial CE"/>
            <family val="2"/>
          </rPr>
          <t>20.1.17 PÁ – 45 lidí</t>
        </r>
      </text>
    </comment>
    <comment ref="J61" authorId="0">
      <text>
        <r>
          <rPr>
            <sz val="11"/>
            <rFont val="Arial CE"/>
            <family val="2"/>
          </rPr>
          <t>20.1.17 PÁ – 50 lidí</t>
        </r>
      </text>
    </comment>
    <comment ref="J62" authorId="0">
      <text>
        <r>
          <rPr>
            <sz val="11"/>
            <rFont val="Arial CE"/>
            <family val="2"/>
          </rPr>
          <t>20.1.17 PÁ – 35 lidí</t>
        </r>
      </text>
    </comment>
    <comment ref="J64" authorId="0">
      <text>
        <r>
          <rPr>
            <sz val="11"/>
            <rFont val="Arial CE"/>
            <family val="2"/>
          </rPr>
          <t>20.1.17 PÁ – 20 lidí</t>
        </r>
      </text>
    </comment>
    <comment ref="J65" authorId="0">
      <text>
        <r>
          <rPr>
            <sz val="11"/>
            <rFont val="Arial CE"/>
            <family val="2"/>
          </rPr>
          <t>20.1.17 PÁ – 33 lidí</t>
        </r>
      </text>
    </comment>
    <comment ref="J66" authorId="0">
      <text>
        <r>
          <rPr>
            <sz val="11"/>
            <rFont val="Arial CE"/>
            <family val="2"/>
          </rPr>
          <t>20.1.17 PÁ – 22 lidí</t>
        </r>
      </text>
    </comment>
    <comment ref="J67" authorId="0">
      <text>
        <r>
          <rPr>
            <sz val="11"/>
            <rFont val="Arial CE"/>
            <family val="2"/>
          </rPr>
          <t>20.1.17 PÁ – 23 lidí</t>
        </r>
      </text>
    </comment>
    <comment ref="J68" authorId="0">
      <text>
        <r>
          <rPr>
            <sz val="11"/>
            <rFont val="Arial CE"/>
            <family val="2"/>
          </rPr>
          <t>20.1.17 PÁ – 46 lidí</t>
        </r>
      </text>
    </comment>
    <comment ref="J69" authorId="0">
      <text>
        <r>
          <rPr>
            <sz val="11"/>
            <rFont val="Arial CE"/>
            <family val="2"/>
          </rPr>
          <t>20.1.17 PÁ – 43 lidí</t>
        </r>
      </text>
    </comment>
    <comment ref="J70" authorId="0">
      <text>
        <r>
          <rPr>
            <sz val="11"/>
            <rFont val="Arial CE"/>
            <family val="2"/>
          </rPr>
          <t>20.1.17 PÁ – 17 lidí</t>
        </r>
      </text>
    </comment>
  </commentList>
</comments>
</file>

<file path=xl/sharedStrings.xml><?xml version="1.0" encoding="utf-8"?>
<sst xmlns="http://schemas.openxmlformats.org/spreadsheetml/2006/main" count="105" uniqueCount="82">
  <si>
    <t xml:space="preserve">PROFIL: </t>
  </si>
  <si>
    <t>Ládví</t>
  </si>
  <si>
    <t>DRUH:</t>
  </si>
  <si>
    <t>B u s</t>
  </si>
  <si>
    <t>SMĚR:</t>
  </si>
  <si>
    <t>příjezdy</t>
  </si>
  <si>
    <t xml:space="preserve">Linky : </t>
  </si>
  <si>
    <t>103, 348, 349, 368, 369</t>
  </si>
  <si>
    <t xml:space="preserve"> </t>
  </si>
  <si>
    <t>DATUM:</t>
  </si>
  <si>
    <t>čtvrtek 24.2.2017</t>
  </si>
  <si>
    <t>OBDOBÍ:</t>
  </si>
  <si>
    <t>06:15 – 08:30</t>
  </si>
  <si>
    <r>
      <t>Typ vozů:</t>
    </r>
    <r>
      <rPr>
        <sz val="11"/>
        <rFont val="Arial CE"/>
        <family val="2"/>
      </rPr>
      <t xml:space="preserve"> 2 – standardní, 4 – kloubový</t>
    </r>
  </si>
  <si>
    <t>linka</t>
  </si>
  <si>
    <t>poř.</t>
  </si>
  <si>
    <t>typ vozu</t>
  </si>
  <si>
    <t>příjezd</t>
  </si>
  <si>
    <t>výstup</t>
  </si>
  <si>
    <t>nástup</t>
  </si>
  <si>
    <t>odjezd</t>
  </si>
  <si>
    <t>čas odjezd</t>
  </si>
  <si>
    <t>nabídka</t>
  </si>
  <si>
    <t>poptávka maxprofil</t>
  </si>
  <si>
    <t>kontrola</t>
  </si>
  <si>
    <t>6:17</t>
  </si>
  <si>
    <t>6:19</t>
  </si>
  <si>
    <t>6:21</t>
  </si>
  <si>
    <t>6:25</t>
  </si>
  <si>
    <t>6:27</t>
  </si>
  <si>
    <t>6:33</t>
  </si>
  <si>
    <t>6:34</t>
  </si>
  <si>
    <t>6:35</t>
  </si>
  <si>
    <t>6:37</t>
  </si>
  <si>
    <t>6:39</t>
  </si>
  <si>
    <t>6:43</t>
  </si>
  <si>
    <t>6:45</t>
  </si>
  <si>
    <t>6:47</t>
  </si>
  <si>
    <t>6:51</t>
  </si>
  <si>
    <t>6:53</t>
  </si>
  <si>
    <t>6:55</t>
  </si>
  <si>
    <t>6:57</t>
  </si>
  <si>
    <t>7:01</t>
  </si>
  <si>
    <t>7:04</t>
  </si>
  <si>
    <t>7:06</t>
  </si>
  <si>
    <t>7:07</t>
  </si>
  <si>
    <t>7:12</t>
  </si>
  <si>
    <t>7:14</t>
  </si>
  <si>
    <t>7:16</t>
  </si>
  <si>
    <t>7:19</t>
  </si>
  <si>
    <t>7:20</t>
  </si>
  <si>
    <t>7:23</t>
  </si>
  <si>
    <t>7:27</t>
  </si>
  <si>
    <t>7:28</t>
  </si>
  <si>
    <t>7:31</t>
  </si>
  <si>
    <t>7:33</t>
  </si>
  <si>
    <t>7:43</t>
  </si>
  <si>
    <t>7:44</t>
  </si>
  <si>
    <t>7:46</t>
  </si>
  <si>
    <t>7:53</t>
  </si>
  <si>
    <t>7:55</t>
  </si>
  <si>
    <t>8:03</t>
  </si>
  <si>
    <t>8:05</t>
  </si>
  <si>
    <t>8:06</t>
  </si>
  <si>
    <t>8:13</t>
  </si>
  <si>
    <t>8:16</t>
  </si>
  <si>
    <t>8:22</t>
  </si>
  <si>
    <t>8:25</t>
  </si>
  <si>
    <t>8:30</t>
  </si>
  <si>
    <t>8:33</t>
  </si>
  <si>
    <t>8:46</t>
  </si>
  <si>
    <t>8:47</t>
  </si>
  <si>
    <t>9:00</t>
  </si>
  <si>
    <t>9:01</t>
  </si>
  <si>
    <t>9:02</t>
  </si>
  <si>
    <t>9:16</t>
  </si>
  <si>
    <t>9:17</t>
  </si>
  <si>
    <t>suma</t>
  </si>
  <si>
    <t>Nespočítáno:</t>
  </si>
  <si>
    <t>?</t>
  </si>
  <si>
    <t>7:35</t>
  </si>
  <si>
    <t>7:36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</si>
</sst>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%"/>
    <numFmt numFmtId="167" formatCode="D/M/YYYY"/>
    <numFmt numFmtId="168" formatCode="0.00"/>
  </numFmts>
  <fonts count="8">
    <font>
      <sz val="11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/>
    </xf>
    <xf numFmtId="167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0" xfId="0" applyFont="1" applyAlignment="1">
      <alignment horizontal="right" vertical="center" wrapText="1"/>
    </xf>
    <xf numFmtId="168" fontId="0" fillId="0" borderId="0" xfId="0" applyNumberFormat="1" applyAlignment="1">
      <alignment/>
    </xf>
    <xf numFmtId="168" fontId="6" fillId="0" borderId="0" xfId="0" applyNumberFormat="1" applyFont="1" applyFill="1" applyAlignment="1">
      <alignment/>
    </xf>
    <xf numFmtId="166" fontId="5" fillId="0" borderId="0" xfId="19" applyFont="1" applyFill="1" applyBorder="1" applyAlignment="1" applyProtection="1">
      <alignment horizontal="center" vertical="top" textRotation="90" shrinkToFit="1"/>
      <protection/>
    </xf>
    <xf numFmtId="164" fontId="0" fillId="0" borderId="0" xfId="0" applyAlignment="1">
      <alignment vertical="center" wrapText="1"/>
    </xf>
    <xf numFmtId="164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 vertical="top" wrapText="1"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Fill="1" applyBorder="1" applyAlignment="1">
      <alignment horizontal="center" vertical="top" wrapText="1"/>
    </xf>
    <xf numFmtId="164" fontId="0" fillId="0" borderId="3" xfId="0" applyFont="1" applyBorder="1" applyAlignment="1">
      <alignment horizontal="center" vertical="top" wrapText="1"/>
    </xf>
    <xf numFmtId="164" fontId="0" fillId="0" borderId="0" xfId="0" applyFont="1" applyBorder="1" applyAlignment="1">
      <alignment/>
    </xf>
    <xf numFmtId="164" fontId="0" fillId="0" borderId="0" xfId="0" applyNumberFormat="1" applyAlignment="1">
      <alignment/>
    </xf>
    <xf numFmtId="166" fontId="5" fillId="0" borderId="4" xfId="0" applyNumberFormat="1" applyFont="1" applyFill="1" applyBorder="1" applyAlignment="1">
      <alignment/>
    </xf>
    <xf numFmtId="166" fontId="5" fillId="2" borderId="4" xfId="0" applyNumberFormat="1" applyFont="1" applyFill="1" applyBorder="1" applyAlignment="1">
      <alignment/>
    </xf>
    <xf numFmtId="166" fontId="5" fillId="3" borderId="4" xfId="0" applyNumberFormat="1" applyFont="1" applyFill="1" applyBorder="1" applyAlignment="1">
      <alignment/>
    </xf>
    <xf numFmtId="164" fontId="0" fillId="0" borderId="3" xfId="0" applyFont="1" applyBorder="1" applyAlignment="1">
      <alignment horizontal="center"/>
    </xf>
    <xf numFmtId="168" fontId="0" fillId="0" borderId="3" xfId="0" applyNumberFormat="1" applyFont="1" applyBorder="1" applyAlignment="1">
      <alignment horizontal="center" vertical="top"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sz val="11"/>
        <color rgb="FFFFFFC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FFFFC0"/>
      </font>
      <fill>
        <patternFill patternType="solid">
          <fgColor rgb="FF0066CC"/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3"/>
  <sheetViews>
    <sheetView showGridLines="0" tabSelected="1" workbookViewId="0" topLeftCell="A37">
      <selection activeCell="J50" sqref="J50"/>
    </sheetView>
  </sheetViews>
  <sheetFormatPr defaultColWidth="8.796875" defaultRowHeight="14.25"/>
  <cols>
    <col min="1" max="1" width="13.09765625" style="0" customWidth="1"/>
    <col min="2" max="2" width="6.3984375" style="0" customWidth="1"/>
    <col min="3" max="3" width="6.296875" style="0" customWidth="1"/>
    <col min="4" max="4" width="7.5" style="0" customWidth="1"/>
    <col min="5" max="5" width="7" style="0" customWidth="1"/>
    <col min="6" max="6" width="6.59765625" style="0" customWidth="1"/>
    <col min="7" max="7" width="7" style="0" customWidth="1"/>
    <col min="8" max="8" width="7.59765625" style="1" customWidth="1"/>
    <col min="9" max="10" width="8.09765625" style="0" customWidth="1"/>
    <col min="11" max="12" width="6" style="0" customWidth="1"/>
    <col min="13" max="13" width="1.796875" style="0" customWidth="1"/>
    <col min="14" max="14" width="5.09765625" style="2" customWidth="1"/>
    <col min="15" max="44" width="1.796875" style="0" customWidth="1"/>
  </cols>
  <sheetData>
    <row r="1" spans="1:9" ht="12.75">
      <c r="A1" s="3" t="s">
        <v>0</v>
      </c>
      <c r="C1" s="4" t="s">
        <v>1</v>
      </c>
      <c r="H1" s="5" t="s">
        <v>2</v>
      </c>
      <c r="I1" t="s">
        <v>3</v>
      </c>
    </row>
    <row r="2" spans="1:24" ht="12.75">
      <c r="A2" s="6" t="s">
        <v>4</v>
      </c>
      <c r="C2" t="s">
        <v>5</v>
      </c>
      <c r="H2" s="5" t="s">
        <v>6</v>
      </c>
      <c r="I2" s="7" t="s">
        <v>7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8" ht="12.75">
      <c r="A3" s="6"/>
      <c r="H3" t="s">
        <v>8</v>
      </c>
    </row>
    <row r="4" spans="1:9" ht="12.75">
      <c r="A4" s="6" t="s">
        <v>9</v>
      </c>
      <c r="C4" s="8" t="s">
        <v>10</v>
      </c>
      <c r="H4" s="5" t="s">
        <v>11</v>
      </c>
      <c r="I4" t="s">
        <v>12</v>
      </c>
    </row>
    <row r="6" ht="12.75">
      <c r="A6" s="9" t="s">
        <v>13</v>
      </c>
    </row>
    <row r="8" spans="1:44" s="18" customFormat="1" ht="12.75">
      <c r="A8" s="10" t="s">
        <v>14</v>
      </c>
      <c r="B8" s="11" t="s">
        <v>15</v>
      </c>
      <c r="C8" s="11" t="s">
        <v>16</v>
      </c>
      <c r="D8" s="11" t="s">
        <v>17</v>
      </c>
      <c r="E8" s="11" t="s">
        <v>18</v>
      </c>
      <c r="F8" s="11" t="s">
        <v>19</v>
      </c>
      <c r="G8" s="11" t="s">
        <v>20</v>
      </c>
      <c r="H8" s="12" t="s">
        <v>21</v>
      </c>
      <c r="I8" s="11" t="s">
        <v>22</v>
      </c>
      <c r="J8" s="13" t="s">
        <v>23</v>
      </c>
      <c r="K8" s="14" t="s">
        <v>24</v>
      </c>
      <c r="L8" s="14" t="s">
        <v>24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ht="12.75">
      <c r="A9" s="19">
        <v>103</v>
      </c>
      <c r="B9" s="19"/>
      <c r="C9" s="20">
        <v>2</v>
      </c>
      <c r="D9" s="19">
        <v>30</v>
      </c>
      <c r="E9" s="19">
        <v>30</v>
      </c>
      <c r="F9" s="19">
        <v>0</v>
      </c>
      <c r="G9" s="19">
        <v>0</v>
      </c>
      <c r="H9" s="21" t="s">
        <v>25</v>
      </c>
      <c r="I9" s="22">
        <f>IF(C9=1,60,IF(C9=4,90,IF(C9=5,90,60)))</f>
        <v>60</v>
      </c>
      <c r="J9" s="23">
        <f>MAX(D9,G9)</f>
        <v>30</v>
      </c>
      <c r="K9" s="24">
        <f>D9-E9+F9</f>
        <v>0</v>
      </c>
      <c r="L9" s="25">
        <f>IF(K9-G9=0,0,"chyba")</f>
        <v>0</v>
      </c>
      <c r="N9" s="26">
        <f>J9/I9</f>
        <v>0.5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ht="12.75">
      <c r="A10" s="19">
        <v>348</v>
      </c>
      <c r="B10" s="19"/>
      <c r="C10" s="20">
        <v>2</v>
      </c>
      <c r="D10" s="19">
        <v>47</v>
      </c>
      <c r="E10" s="19">
        <v>47</v>
      </c>
      <c r="F10" s="19">
        <v>0</v>
      </c>
      <c r="G10" s="19">
        <v>0</v>
      </c>
      <c r="H10" s="21" t="s">
        <v>26</v>
      </c>
      <c r="I10" s="22">
        <f>IF(C10=1,60,IF(C10=4,90,IF(C10=5,90,60)))</f>
        <v>60</v>
      </c>
      <c r="J10" s="23">
        <f>MAX(D10,G10)</f>
        <v>47</v>
      </c>
      <c r="K10" s="24">
        <f>D9-E9+F9</f>
        <v>0</v>
      </c>
      <c r="L10" s="25">
        <f>IF(K10-G9=0,0,"chyba")</f>
        <v>0</v>
      </c>
      <c r="N10" s="26">
        <f>J9/I9</f>
        <v>0.5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ht="12.75">
      <c r="A11" s="19">
        <v>369</v>
      </c>
      <c r="B11" s="19"/>
      <c r="C11" s="20">
        <v>2</v>
      </c>
      <c r="D11" s="19">
        <v>42</v>
      </c>
      <c r="E11" s="19">
        <v>42</v>
      </c>
      <c r="F11" s="19">
        <v>0</v>
      </c>
      <c r="G11" s="19">
        <v>0</v>
      </c>
      <c r="H11" s="21" t="s">
        <v>27</v>
      </c>
      <c r="I11" s="22">
        <f>IF(C11=1,60,IF(C11=4,90,IF(C11=5,90,60)))</f>
        <v>60</v>
      </c>
      <c r="J11" s="23">
        <f>MAX(D11,G11)</f>
        <v>42</v>
      </c>
      <c r="K11" s="24">
        <f>D11-E11+F11</f>
        <v>0</v>
      </c>
      <c r="L11" s="25">
        <f>IF(K11-G11=0,0,"chyba")</f>
        <v>0</v>
      </c>
      <c r="N11" s="26">
        <f>J11/I11</f>
        <v>0.7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 ht="12.75">
      <c r="A12" s="19">
        <v>349</v>
      </c>
      <c r="B12" s="19"/>
      <c r="C12" s="20">
        <v>2</v>
      </c>
      <c r="D12" s="19">
        <v>46</v>
      </c>
      <c r="E12" s="19">
        <v>46</v>
      </c>
      <c r="F12" s="19">
        <v>0</v>
      </c>
      <c r="G12" s="19">
        <v>0</v>
      </c>
      <c r="H12" s="21" t="s">
        <v>28</v>
      </c>
      <c r="I12" s="22">
        <f>IF(C12=1,60,IF(C12=4,90,IF(C12=5,90,60)))</f>
        <v>60</v>
      </c>
      <c r="J12" s="23">
        <f>MAX(D12,G12)</f>
        <v>46</v>
      </c>
      <c r="K12" s="24">
        <f>D12-E12+F12</f>
        <v>0</v>
      </c>
      <c r="L12" s="25">
        <f>IF(K12-G12=0,0,"chyba")</f>
        <v>0</v>
      </c>
      <c r="N12" s="26">
        <f>J12/I12</f>
        <v>0.7666666666666667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 ht="12.75">
      <c r="A13" s="19">
        <v>348</v>
      </c>
      <c r="B13" s="19"/>
      <c r="C13" s="20">
        <v>4</v>
      </c>
      <c r="D13" s="19">
        <v>38</v>
      </c>
      <c r="E13" s="19">
        <v>38</v>
      </c>
      <c r="F13" s="19">
        <v>0</v>
      </c>
      <c r="G13" s="19">
        <v>0</v>
      </c>
      <c r="H13" s="21" t="s">
        <v>29</v>
      </c>
      <c r="I13" s="22">
        <f>IF(C13=1,60,IF(C13=4,90,IF(C13=5,90,60)))</f>
        <v>90</v>
      </c>
      <c r="J13" s="23">
        <f>MAX(D13,G13)</f>
        <v>38</v>
      </c>
      <c r="K13" s="24">
        <f>D13-E13+F13</f>
        <v>0</v>
      </c>
      <c r="L13" s="25">
        <f>IF(K13-G13=0,0,"chyba")</f>
        <v>0</v>
      </c>
      <c r="N13" s="26">
        <f>J13/I13</f>
        <v>0.4222222222222222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ht="12.75">
      <c r="A14" s="19">
        <v>103</v>
      </c>
      <c r="B14" s="19"/>
      <c r="C14" s="20">
        <v>2</v>
      </c>
      <c r="D14" s="19">
        <v>30</v>
      </c>
      <c r="E14" s="19">
        <v>30</v>
      </c>
      <c r="F14" s="19">
        <v>0</v>
      </c>
      <c r="G14" s="19">
        <v>0</v>
      </c>
      <c r="H14" s="21" t="s">
        <v>29</v>
      </c>
      <c r="I14" s="22">
        <f>IF(C14=1,60,IF(C14=4,90,IF(C14=5,90,60)))</f>
        <v>60</v>
      </c>
      <c r="J14" s="23">
        <f>MAX(D14,G14)</f>
        <v>30</v>
      </c>
      <c r="K14" s="24">
        <f>D14-E14+F14</f>
        <v>0</v>
      </c>
      <c r="L14" s="25">
        <f>IF(K14-G14=0,0,"chyba")</f>
        <v>0</v>
      </c>
      <c r="N14" s="26">
        <f>J14/I14</f>
        <v>0.5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ht="12.75">
      <c r="A15" s="19">
        <v>368</v>
      </c>
      <c r="B15" s="19"/>
      <c r="C15" s="20">
        <v>2</v>
      </c>
      <c r="D15" s="19">
        <v>50</v>
      </c>
      <c r="E15" s="19">
        <v>50</v>
      </c>
      <c r="F15" s="19">
        <v>0</v>
      </c>
      <c r="G15" s="19">
        <v>0</v>
      </c>
      <c r="H15" s="21" t="s">
        <v>30</v>
      </c>
      <c r="I15" s="22">
        <f>IF(C15=1,60,IF(C15=4,90,IF(C15=5,90,60)))</f>
        <v>60</v>
      </c>
      <c r="J15" s="23">
        <f>MAX(D15,G15)</f>
        <v>50</v>
      </c>
      <c r="K15" s="24">
        <f>D15-E15+F15</f>
        <v>0</v>
      </c>
      <c r="L15" s="25">
        <f>IF(K15-G15=0,0,"chyba")</f>
        <v>0</v>
      </c>
      <c r="N15" s="26">
        <f>J15/I15</f>
        <v>0.8333333333333334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12.75">
      <c r="A16" s="19">
        <v>348</v>
      </c>
      <c r="B16" s="19"/>
      <c r="C16" s="20">
        <v>2</v>
      </c>
      <c r="D16" s="19">
        <v>34</v>
      </c>
      <c r="E16" s="19">
        <v>34</v>
      </c>
      <c r="F16" s="19">
        <v>0</v>
      </c>
      <c r="G16" s="19">
        <v>0</v>
      </c>
      <c r="H16" s="21" t="s">
        <v>31</v>
      </c>
      <c r="I16" s="22">
        <f>IF(C16=1,60,IF(C16=4,90,IF(C16=5,90,60)))</f>
        <v>60</v>
      </c>
      <c r="J16" s="23">
        <f>MAX(D16,G16)</f>
        <v>34</v>
      </c>
      <c r="K16" s="24">
        <f>D16-E16+F16</f>
        <v>0</v>
      </c>
      <c r="L16" s="25">
        <f>IF(K16-G16=0,0,"chyba")</f>
        <v>0</v>
      </c>
      <c r="N16" s="26">
        <f>J16/I16</f>
        <v>0.5666666666666667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ht="12.75">
      <c r="A17" s="19">
        <v>348</v>
      </c>
      <c r="B17" s="19"/>
      <c r="C17" s="20">
        <v>2</v>
      </c>
      <c r="D17" s="19">
        <v>23</v>
      </c>
      <c r="E17" s="19">
        <v>23</v>
      </c>
      <c r="F17" s="19">
        <v>0</v>
      </c>
      <c r="G17" s="19">
        <v>0</v>
      </c>
      <c r="H17" s="21" t="s">
        <v>32</v>
      </c>
      <c r="I17" s="22">
        <f>IF(C17=1,60,IF(C17=4,90,IF(C17=5,90,60)))</f>
        <v>60</v>
      </c>
      <c r="J17" s="23">
        <f>MAX(D17,G17)</f>
        <v>23</v>
      </c>
      <c r="K17" s="24">
        <f>D17-E17+F17</f>
        <v>0</v>
      </c>
      <c r="L17" s="25">
        <f>IF(K17-G17=0,0,"chyba")</f>
        <v>0</v>
      </c>
      <c r="N17" s="26">
        <f>J17/I17</f>
        <v>0.38333333333333336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ht="12.75">
      <c r="A18" s="19">
        <v>349</v>
      </c>
      <c r="B18" s="19"/>
      <c r="C18" s="20">
        <v>2</v>
      </c>
      <c r="D18" s="19">
        <v>54</v>
      </c>
      <c r="E18" s="19">
        <v>54</v>
      </c>
      <c r="F18" s="19">
        <v>0</v>
      </c>
      <c r="G18" s="19">
        <v>0</v>
      </c>
      <c r="H18" s="21" t="s">
        <v>33</v>
      </c>
      <c r="I18" s="22">
        <f>IF(C18=1,60,IF(C18=4,90,IF(C18=5,90,60)))</f>
        <v>60</v>
      </c>
      <c r="J18" s="23">
        <f>MAX(D18,G18)</f>
        <v>54</v>
      </c>
      <c r="K18" s="24">
        <f>D18-E18+F18</f>
        <v>0</v>
      </c>
      <c r="L18" s="25">
        <f>IF(K18-G18=0,0,"chyba")</f>
        <v>0</v>
      </c>
      <c r="N18" s="26">
        <f>J18/I18</f>
        <v>0.9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ht="12.75">
      <c r="A19" s="19">
        <v>103</v>
      </c>
      <c r="B19" s="19"/>
      <c r="C19" s="20">
        <v>2</v>
      </c>
      <c r="D19" s="19">
        <v>35</v>
      </c>
      <c r="E19" s="19">
        <v>35</v>
      </c>
      <c r="F19" s="19">
        <v>0</v>
      </c>
      <c r="G19" s="19">
        <v>0</v>
      </c>
      <c r="H19" s="21" t="s">
        <v>34</v>
      </c>
      <c r="I19" s="22">
        <f>IF(C19=1,60,IF(C19=4,90,IF(C19=5,90,60)))</f>
        <v>60</v>
      </c>
      <c r="J19" s="23">
        <f>MAX(D19,G19)</f>
        <v>35</v>
      </c>
      <c r="K19" s="24">
        <f>D19-E19+F19</f>
        <v>0</v>
      </c>
      <c r="L19" s="25">
        <f>IF(K19-G19=0,0,"chyba")</f>
        <v>0</v>
      </c>
      <c r="N19" s="26">
        <f>J19/I19</f>
        <v>0.5833333333333334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ht="12.75">
      <c r="A20" s="19">
        <v>368</v>
      </c>
      <c r="B20" s="19"/>
      <c r="C20" s="20">
        <v>2</v>
      </c>
      <c r="D20" s="19">
        <v>53</v>
      </c>
      <c r="E20" s="19">
        <v>53</v>
      </c>
      <c r="F20" s="19">
        <v>0</v>
      </c>
      <c r="G20" s="19">
        <v>0</v>
      </c>
      <c r="H20" s="21" t="s">
        <v>35</v>
      </c>
      <c r="I20" s="22">
        <f>IF(C20=1,60,IF(C20=4,90,IF(C20=5,90,60)))</f>
        <v>60</v>
      </c>
      <c r="J20" s="23">
        <f>MAX(D20,G20)</f>
        <v>53</v>
      </c>
      <c r="K20" s="24">
        <f>D20-E20+F20</f>
        <v>0</v>
      </c>
      <c r="L20" s="25">
        <f>IF(K20-G20=0,0,"chyba")</f>
        <v>0</v>
      </c>
      <c r="N20" s="26">
        <f>J20/I20</f>
        <v>0.8833333333333333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ht="12.75">
      <c r="A21" s="19">
        <v>348</v>
      </c>
      <c r="B21" s="19"/>
      <c r="C21" s="20">
        <v>2</v>
      </c>
      <c r="D21" s="19">
        <v>49</v>
      </c>
      <c r="E21" s="19">
        <v>49</v>
      </c>
      <c r="F21" s="19">
        <v>0</v>
      </c>
      <c r="G21" s="19">
        <v>0</v>
      </c>
      <c r="H21" s="21" t="s">
        <v>36</v>
      </c>
      <c r="I21" s="22">
        <f>IF(C21=1,60,IF(C21=4,90,IF(C21=5,90,60)))</f>
        <v>60</v>
      </c>
      <c r="J21" s="23">
        <f>MAX(D21,G21)</f>
        <v>49</v>
      </c>
      <c r="K21" s="24">
        <f>D21-E21+F21</f>
        <v>0</v>
      </c>
      <c r="L21" s="25">
        <f>IF(K21-G21=0,0,"chyba")</f>
        <v>0</v>
      </c>
      <c r="N21" s="26">
        <f>J21/I21</f>
        <v>0.8166666666666667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ht="12.75">
      <c r="A22" s="19">
        <v>103</v>
      </c>
      <c r="B22" s="19"/>
      <c r="C22" s="20">
        <v>2</v>
      </c>
      <c r="D22" s="19">
        <v>20</v>
      </c>
      <c r="E22" s="19">
        <v>20</v>
      </c>
      <c r="F22" s="19">
        <v>0</v>
      </c>
      <c r="G22" s="19">
        <v>0</v>
      </c>
      <c r="H22" s="21" t="s">
        <v>37</v>
      </c>
      <c r="I22" s="22">
        <f>IF(C22=1,60,IF(C22=4,90,IF(C22=5,90,60)))</f>
        <v>60</v>
      </c>
      <c r="J22" s="23">
        <f>MAX(D22,G22)</f>
        <v>20</v>
      </c>
      <c r="K22" s="24">
        <f>D22-E22+F22</f>
        <v>0</v>
      </c>
      <c r="L22" s="25">
        <f>IF(K22-G22=0,0,"chyba")</f>
        <v>0</v>
      </c>
      <c r="N22" s="26">
        <f>J22/I22</f>
        <v>0.3333333333333333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ht="12.75">
      <c r="A23" s="19">
        <v>348</v>
      </c>
      <c r="B23" s="19"/>
      <c r="C23" s="20">
        <v>2</v>
      </c>
      <c r="D23" s="19">
        <v>51</v>
      </c>
      <c r="E23" s="19">
        <v>51</v>
      </c>
      <c r="F23" s="19">
        <v>0</v>
      </c>
      <c r="G23" s="19">
        <v>0</v>
      </c>
      <c r="H23" s="21" t="s">
        <v>38</v>
      </c>
      <c r="I23" s="22">
        <f>IF(C23=1,60,IF(C23=4,90,IF(C23=5,90,60)))</f>
        <v>60</v>
      </c>
      <c r="J23" s="23">
        <f>MAX(D23,G23)</f>
        <v>51</v>
      </c>
      <c r="K23" s="24">
        <f>D23-E23+F23</f>
        <v>0</v>
      </c>
      <c r="L23" s="25">
        <f>IF(K23-G23=0,0,"chyba")</f>
        <v>0</v>
      </c>
      <c r="N23" s="26">
        <f>J23/I23</f>
        <v>0.85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ht="12.75">
      <c r="A24" s="19">
        <v>369</v>
      </c>
      <c r="B24" s="19"/>
      <c r="C24" s="20">
        <v>2</v>
      </c>
      <c r="D24" s="19">
        <v>51</v>
      </c>
      <c r="E24" s="19">
        <v>51</v>
      </c>
      <c r="F24" s="19">
        <v>0</v>
      </c>
      <c r="G24" s="19">
        <v>0</v>
      </c>
      <c r="H24" s="21" t="s">
        <v>39</v>
      </c>
      <c r="I24" s="22">
        <f>IF(C24=1,60,IF(C24=4,90,IF(C24=5,90,60)))</f>
        <v>60</v>
      </c>
      <c r="J24" s="23">
        <f>MAX(D24,G24)</f>
        <v>51</v>
      </c>
      <c r="K24" s="24">
        <f>D24-E24+F24</f>
        <v>0</v>
      </c>
      <c r="L24" s="25">
        <f>IF(K24-G24=0,0,"chyba")</f>
        <v>0</v>
      </c>
      <c r="N24" s="26">
        <f>J24/I24</f>
        <v>0.85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ht="12.75">
      <c r="A25" s="19">
        <v>103</v>
      </c>
      <c r="B25" s="19"/>
      <c r="C25" s="20">
        <v>2</v>
      </c>
      <c r="D25" s="19">
        <v>21</v>
      </c>
      <c r="E25" s="19">
        <v>21</v>
      </c>
      <c r="F25" s="19">
        <v>0</v>
      </c>
      <c r="G25" s="19">
        <v>0</v>
      </c>
      <c r="H25" s="21" t="s">
        <v>40</v>
      </c>
      <c r="I25" s="22">
        <f>IF(C25=1,60,IF(C25=4,90,IF(C25=5,90,60)))</f>
        <v>60</v>
      </c>
      <c r="J25" s="23">
        <f>MAX(D25,G25)</f>
        <v>21</v>
      </c>
      <c r="K25" s="24">
        <f>D25-E25+F25</f>
        <v>0</v>
      </c>
      <c r="L25" s="25">
        <f>IF(K25-G25=0,0,"chyba")</f>
        <v>0</v>
      </c>
      <c r="N25" s="26">
        <f>J25/I25</f>
        <v>0.35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ht="12.75">
      <c r="A26" s="19">
        <v>368</v>
      </c>
      <c r="B26" s="19"/>
      <c r="C26" s="20">
        <v>2</v>
      </c>
      <c r="D26" s="19">
        <v>49</v>
      </c>
      <c r="E26" s="19">
        <v>49</v>
      </c>
      <c r="F26" s="19">
        <v>0</v>
      </c>
      <c r="G26" s="19">
        <v>0</v>
      </c>
      <c r="H26" s="21" t="s">
        <v>41</v>
      </c>
      <c r="I26" s="22">
        <f>IF(C26=1,60,IF(C26=4,90,IF(C26=5,90,60)))</f>
        <v>60</v>
      </c>
      <c r="J26" s="23">
        <f>MAX(D26,G26)</f>
        <v>49</v>
      </c>
      <c r="K26" s="24">
        <f>D26-E26+F26</f>
        <v>0</v>
      </c>
      <c r="L26" s="25">
        <f>IF(K26-G26=0,0,"chyba")</f>
        <v>0</v>
      </c>
      <c r="N26" s="26">
        <f>J26/I26</f>
        <v>0.8166666666666667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2.75">
      <c r="A27" s="19">
        <v>349</v>
      </c>
      <c r="B27" s="19"/>
      <c r="C27" s="20">
        <v>2</v>
      </c>
      <c r="D27" s="19">
        <v>50</v>
      </c>
      <c r="E27" s="19">
        <v>50</v>
      </c>
      <c r="F27" s="19">
        <v>0</v>
      </c>
      <c r="G27" s="19">
        <v>0</v>
      </c>
      <c r="H27" s="21" t="s">
        <v>41</v>
      </c>
      <c r="I27" s="22">
        <f>IF(C27=1,60,IF(C27=4,90,IF(C27=5,90,60)))</f>
        <v>60</v>
      </c>
      <c r="J27" s="23">
        <f>MAX(D27,G27)</f>
        <v>50</v>
      </c>
      <c r="K27" s="24">
        <f>D27-E27+F27</f>
        <v>0</v>
      </c>
      <c r="L27" s="25">
        <f>IF(K27-G27=0,0,"chyba")</f>
        <v>0</v>
      </c>
      <c r="N27" s="26">
        <f>J27/I27</f>
        <v>0.8333333333333334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ht="12.75">
      <c r="A28" s="19">
        <v>103</v>
      </c>
      <c r="B28" s="19"/>
      <c r="C28" s="20">
        <v>2</v>
      </c>
      <c r="D28" s="19">
        <v>38</v>
      </c>
      <c r="E28" s="19">
        <v>38</v>
      </c>
      <c r="F28" s="19">
        <v>0</v>
      </c>
      <c r="G28" s="19">
        <v>0</v>
      </c>
      <c r="H28" s="21" t="s">
        <v>42</v>
      </c>
      <c r="I28" s="22">
        <f>IF(C28=1,60,IF(C28=4,90,IF(C28=5,90,60)))</f>
        <v>60</v>
      </c>
      <c r="J28" s="23">
        <f>MAX(D28,G28)</f>
        <v>38</v>
      </c>
      <c r="K28" s="24">
        <f>D28-E28+F28</f>
        <v>0</v>
      </c>
      <c r="L28" s="25">
        <f>IF(K28-G28=0,0,"chyba")</f>
        <v>0</v>
      </c>
      <c r="N28" s="26">
        <f>J28/I28</f>
        <v>0.6333333333333333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ht="12.75">
      <c r="A29" s="19">
        <v>348</v>
      </c>
      <c r="B29" s="19"/>
      <c r="C29" s="20">
        <v>2</v>
      </c>
      <c r="D29" s="19">
        <v>55</v>
      </c>
      <c r="E29" s="19">
        <v>55</v>
      </c>
      <c r="F29" s="19">
        <v>0</v>
      </c>
      <c r="G29" s="19">
        <v>0</v>
      </c>
      <c r="H29" s="21" t="s">
        <v>43</v>
      </c>
      <c r="I29" s="22">
        <f>IF(C29=1,60,IF(C29=4,90,IF(C29=5,90,60)))</f>
        <v>60</v>
      </c>
      <c r="J29" s="23">
        <f>MAX(D29,G29)</f>
        <v>55</v>
      </c>
      <c r="K29" s="24">
        <f>D29-E29+F29</f>
        <v>0</v>
      </c>
      <c r="L29" s="25">
        <f>IF(K29-G29=0,0,"chyba")</f>
        <v>0</v>
      </c>
      <c r="N29" s="26">
        <f>J29/I29</f>
        <v>0.9166666666666666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ht="12.75">
      <c r="A30" s="19">
        <v>348</v>
      </c>
      <c r="B30" s="19"/>
      <c r="C30" s="20">
        <v>2</v>
      </c>
      <c r="D30" s="19">
        <v>42</v>
      </c>
      <c r="E30" s="19">
        <v>42</v>
      </c>
      <c r="F30" s="19">
        <v>0</v>
      </c>
      <c r="G30" s="19">
        <v>0</v>
      </c>
      <c r="H30" s="21" t="s">
        <v>44</v>
      </c>
      <c r="I30" s="22">
        <f>IF(C30=1,60,IF(C30=4,90,IF(C30=5,90,60)))</f>
        <v>60</v>
      </c>
      <c r="J30" s="23">
        <f>MAX(D30,G30)</f>
        <v>42</v>
      </c>
      <c r="K30" s="24">
        <f>D30-E30+F30</f>
        <v>0</v>
      </c>
      <c r="L30" s="25">
        <f>IF(K30-G30=0,0,"chyba")</f>
        <v>0</v>
      </c>
      <c r="N30" s="26">
        <f>J30/I30</f>
        <v>0.7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ht="12.75">
      <c r="A31" s="19">
        <v>103</v>
      </c>
      <c r="B31" s="19"/>
      <c r="C31" s="20">
        <v>2</v>
      </c>
      <c r="D31" s="19">
        <v>25</v>
      </c>
      <c r="E31" s="19">
        <v>25</v>
      </c>
      <c r="F31" s="19">
        <v>0</v>
      </c>
      <c r="G31" s="19">
        <v>0</v>
      </c>
      <c r="H31" s="21" t="s">
        <v>45</v>
      </c>
      <c r="I31" s="22">
        <f>IF(C31=1,60,IF(C31=4,90,IF(C31=5,90,60)))</f>
        <v>60</v>
      </c>
      <c r="J31" s="23">
        <f>MAX(D31,G31)</f>
        <v>25</v>
      </c>
      <c r="K31" s="24">
        <f>D31-E31+F31</f>
        <v>0</v>
      </c>
      <c r="L31" s="25">
        <f>IF(K31-G31=0,0,"chyba")</f>
        <v>0</v>
      </c>
      <c r="N31" s="26">
        <f>J31/I31</f>
        <v>0.4166666666666667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ht="12.75">
      <c r="A32" s="19">
        <v>349</v>
      </c>
      <c r="B32" s="19"/>
      <c r="C32" s="20">
        <v>2</v>
      </c>
      <c r="D32" s="19">
        <v>51</v>
      </c>
      <c r="E32" s="19">
        <v>51</v>
      </c>
      <c r="F32" s="19">
        <v>0</v>
      </c>
      <c r="G32" s="19">
        <v>0</v>
      </c>
      <c r="H32" s="21" t="s">
        <v>46</v>
      </c>
      <c r="I32" s="22">
        <f>IF(C32=1,60,IF(C32=4,90,IF(C32=5,90,60)))</f>
        <v>60</v>
      </c>
      <c r="J32" s="23">
        <f>MAX(D32,G32)</f>
        <v>51</v>
      </c>
      <c r="K32" s="24">
        <f>D32-E32+F32</f>
        <v>0</v>
      </c>
      <c r="L32" s="25">
        <f>IF(K32-G32=0,0,"chyba")</f>
        <v>0</v>
      </c>
      <c r="N32" s="26">
        <f>J32/I32</f>
        <v>0.85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ht="12.75">
      <c r="A33" s="19">
        <v>103</v>
      </c>
      <c r="B33" s="19"/>
      <c r="C33" s="20">
        <v>2</v>
      </c>
      <c r="D33" s="19">
        <v>44</v>
      </c>
      <c r="E33" s="19">
        <v>44</v>
      </c>
      <c r="F33" s="19">
        <v>0</v>
      </c>
      <c r="G33" s="19">
        <v>0</v>
      </c>
      <c r="H33" s="21" t="s">
        <v>47</v>
      </c>
      <c r="I33" s="22">
        <f>IF(C33=1,60,IF(C33=4,90,IF(C33=5,90,60)))</f>
        <v>60</v>
      </c>
      <c r="J33" s="23">
        <f>MAX(D33,G33)</f>
        <v>44</v>
      </c>
      <c r="K33" s="24">
        <f>D33-E33+F33</f>
        <v>0</v>
      </c>
      <c r="L33" s="25">
        <f>IF(K33-G33=0,0,"chyba")</f>
        <v>0</v>
      </c>
      <c r="N33" s="26">
        <f>J33/I33</f>
        <v>0.7333333333333333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ht="12.75">
      <c r="A34" s="19">
        <v>348</v>
      </c>
      <c r="B34" s="19"/>
      <c r="C34" s="20">
        <v>2</v>
      </c>
      <c r="D34" s="19">
        <v>63</v>
      </c>
      <c r="E34" s="19">
        <v>63</v>
      </c>
      <c r="F34" s="19">
        <v>0</v>
      </c>
      <c r="G34" s="19">
        <v>0</v>
      </c>
      <c r="H34" s="21" t="s">
        <v>48</v>
      </c>
      <c r="I34" s="22">
        <f>IF(C34=1,60,IF(C34=4,90,IF(C34=5,90,60)))</f>
        <v>60</v>
      </c>
      <c r="J34" s="23">
        <f>MAX(D34,G34)</f>
        <v>63</v>
      </c>
      <c r="K34" s="24">
        <f>D34-E34+F34</f>
        <v>0</v>
      </c>
      <c r="L34" s="25">
        <f>IF(K34-G34=0,0,"chyba")</f>
        <v>0</v>
      </c>
      <c r="N34" s="26">
        <f>J34/I34</f>
        <v>1.05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ht="12.75">
      <c r="A35" s="19">
        <v>368</v>
      </c>
      <c r="B35" s="19"/>
      <c r="C35" s="20">
        <v>2</v>
      </c>
      <c r="D35" s="19">
        <v>62</v>
      </c>
      <c r="E35" s="19">
        <v>62</v>
      </c>
      <c r="F35" s="19">
        <v>0</v>
      </c>
      <c r="G35" s="19">
        <v>0</v>
      </c>
      <c r="H35" s="21" t="s">
        <v>49</v>
      </c>
      <c r="I35" s="22">
        <f>IF(C35=1,60,IF(C35=4,90,IF(C35=5,90,60)))</f>
        <v>60</v>
      </c>
      <c r="J35" s="23">
        <f>MAX(D35,G35)</f>
        <v>62</v>
      </c>
      <c r="K35" s="24">
        <f>D35-E35+F35</f>
        <v>0</v>
      </c>
      <c r="L35" s="25">
        <f>IF(K35-G35=0,0,"chyba")</f>
        <v>0</v>
      </c>
      <c r="N35" s="26">
        <f>J35/I35</f>
        <v>1.0333333333333334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ht="12.75">
      <c r="A36" s="19">
        <v>103</v>
      </c>
      <c r="B36" s="19"/>
      <c r="C36" s="20">
        <v>2</v>
      </c>
      <c r="D36" s="19">
        <v>29</v>
      </c>
      <c r="E36" s="19">
        <v>29</v>
      </c>
      <c r="F36" s="19">
        <v>0</v>
      </c>
      <c r="G36" s="19">
        <v>0</v>
      </c>
      <c r="H36" s="21" t="s">
        <v>50</v>
      </c>
      <c r="I36" s="22">
        <f>IF(C36=1,60,IF(C36=4,90,IF(C36=5,90,60)))</f>
        <v>60</v>
      </c>
      <c r="J36" s="23">
        <f>MAX(D36,G36)</f>
        <v>29</v>
      </c>
      <c r="K36" s="24">
        <f>D36-E36+F36</f>
        <v>0</v>
      </c>
      <c r="L36" s="25">
        <f>IF(K36-G36=0,0,"chyba")</f>
        <v>0</v>
      </c>
      <c r="N36" s="26">
        <f>J36/I36</f>
        <v>0.48333333333333334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ht="12.75">
      <c r="A37" s="19">
        <v>348</v>
      </c>
      <c r="B37" s="19"/>
      <c r="C37" s="20">
        <v>2</v>
      </c>
      <c r="D37" s="19">
        <v>54</v>
      </c>
      <c r="E37" s="19">
        <v>54</v>
      </c>
      <c r="F37" s="19">
        <v>0</v>
      </c>
      <c r="G37" s="19">
        <v>0</v>
      </c>
      <c r="H37" s="21" t="s">
        <v>51</v>
      </c>
      <c r="I37" s="22">
        <f>IF(C37=1,60,IF(C37=4,90,IF(C37=5,90,60)))</f>
        <v>60</v>
      </c>
      <c r="J37" s="23">
        <f>MAX(D37,G37)</f>
        <v>54</v>
      </c>
      <c r="K37" s="24">
        <f>D37-E37+F37</f>
        <v>0</v>
      </c>
      <c r="L37" s="25">
        <f>IF(K37-G37=0,0,"chyba")</f>
        <v>0</v>
      </c>
      <c r="N37" s="26">
        <f>J37/I37</f>
        <v>0.9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ht="12.75">
      <c r="A38" s="19">
        <v>349</v>
      </c>
      <c r="B38" s="19"/>
      <c r="C38" s="20">
        <v>2</v>
      </c>
      <c r="D38" s="19">
        <v>42</v>
      </c>
      <c r="E38" s="19">
        <v>42</v>
      </c>
      <c r="F38" s="19">
        <v>0</v>
      </c>
      <c r="G38" s="19">
        <v>0</v>
      </c>
      <c r="H38" s="21" t="s">
        <v>52</v>
      </c>
      <c r="I38" s="22">
        <f>IF(C38=1,60,IF(C38=4,90,IF(C38=5,90,60)))</f>
        <v>60</v>
      </c>
      <c r="J38" s="23">
        <f>MAX(D38,G38)</f>
        <v>42</v>
      </c>
      <c r="K38" s="24">
        <f>D38-E38+F38</f>
        <v>0</v>
      </c>
      <c r="L38" s="25">
        <f>IF(K38-G38=0,0,"chyba")</f>
        <v>0</v>
      </c>
      <c r="N38" s="26">
        <f>J38/I38</f>
        <v>0.7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ht="12.75">
      <c r="A39" s="19">
        <v>369</v>
      </c>
      <c r="B39" s="19"/>
      <c r="C39" s="20">
        <v>2</v>
      </c>
      <c r="D39" s="19">
        <v>57</v>
      </c>
      <c r="E39" s="19">
        <v>57</v>
      </c>
      <c r="F39" s="19">
        <v>0</v>
      </c>
      <c r="G39" s="19">
        <v>0</v>
      </c>
      <c r="H39" s="21" t="s">
        <v>53</v>
      </c>
      <c r="I39" s="22">
        <f>IF(C39=1,60,IF(C39=4,90,IF(C39=5,90,60)))</f>
        <v>60</v>
      </c>
      <c r="J39" s="23">
        <f>MAX(D39,G39)</f>
        <v>57</v>
      </c>
      <c r="K39" s="24">
        <f>D39-E39+F39</f>
        <v>0</v>
      </c>
      <c r="L39" s="25">
        <f>IF(K39-G39=0,0,"chyba")</f>
        <v>0</v>
      </c>
      <c r="N39" s="26">
        <f>J39/I39</f>
        <v>0.95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ht="12.75">
      <c r="A40" s="19">
        <v>348</v>
      </c>
      <c r="B40" s="19"/>
      <c r="C40" s="20">
        <v>2</v>
      </c>
      <c r="D40" s="19">
        <v>50</v>
      </c>
      <c r="E40" s="19">
        <v>50</v>
      </c>
      <c r="F40" s="19">
        <v>0</v>
      </c>
      <c r="G40" s="19">
        <v>0</v>
      </c>
      <c r="H40" s="21" t="s">
        <v>54</v>
      </c>
      <c r="I40" s="22">
        <f>IF(C40=1,60,IF(C40=4,90,IF(C40=5,90,60)))</f>
        <v>60</v>
      </c>
      <c r="J40" s="23">
        <f>MAX(D40,G40)</f>
        <v>50</v>
      </c>
      <c r="K40" s="24">
        <f>D40-E40+F40</f>
        <v>0</v>
      </c>
      <c r="L40" s="25">
        <f>IF(K40-G40=0,0,"chyba")</f>
        <v>0</v>
      </c>
      <c r="N40" s="26">
        <f>J40/I40</f>
        <v>0.8333333333333334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ht="12.75">
      <c r="A41" s="19">
        <v>103</v>
      </c>
      <c r="B41" s="19"/>
      <c r="C41" s="20">
        <v>2</v>
      </c>
      <c r="D41" s="19">
        <v>26</v>
      </c>
      <c r="E41" s="19">
        <v>26</v>
      </c>
      <c r="F41" s="19">
        <v>0</v>
      </c>
      <c r="G41" s="19">
        <v>0</v>
      </c>
      <c r="H41" s="21" t="s">
        <v>55</v>
      </c>
      <c r="I41" s="22">
        <f>IF(C41=1,60,IF(C41=4,90,IF(C41=5,90,60)))</f>
        <v>60</v>
      </c>
      <c r="J41" s="23">
        <f>MAX(D41,G41)</f>
        <v>26</v>
      </c>
      <c r="K41" s="24">
        <f>D41-E41+F41</f>
        <v>0</v>
      </c>
      <c r="L41" s="25">
        <f>IF(K41-G41=0,0,"chyba")</f>
        <v>0</v>
      </c>
      <c r="N41" s="26">
        <f>J41/I41</f>
        <v>0.43333333333333335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ht="12.75">
      <c r="A42" s="19">
        <v>348</v>
      </c>
      <c r="B42" s="19"/>
      <c r="C42" s="20">
        <v>2</v>
      </c>
      <c r="D42" s="19">
        <v>55</v>
      </c>
      <c r="E42" s="19">
        <v>55</v>
      </c>
      <c r="F42" s="19">
        <v>0</v>
      </c>
      <c r="G42" s="19">
        <v>0</v>
      </c>
      <c r="H42" s="21" t="s">
        <v>56</v>
      </c>
      <c r="I42" s="22">
        <f>IF(C42=1,60,IF(C42=4,90,IF(C42=5,90,60)))</f>
        <v>60</v>
      </c>
      <c r="J42" s="23">
        <f>MAX(D42,G42)</f>
        <v>55</v>
      </c>
      <c r="K42" s="24">
        <f>D42-E42+F42</f>
        <v>0</v>
      </c>
      <c r="L42" s="25">
        <f>IF(K42-G42=0,0,"chyba")</f>
        <v>0</v>
      </c>
      <c r="N42" s="26">
        <f>J42/I42</f>
        <v>0.9166666666666666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ht="14.25">
      <c r="A43" s="19">
        <v>103</v>
      </c>
      <c r="B43" s="19"/>
      <c r="C43" s="20">
        <v>2</v>
      </c>
      <c r="D43" s="19">
        <v>22</v>
      </c>
      <c r="E43" s="19">
        <v>22</v>
      </c>
      <c r="F43" s="19">
        <v>0</v>
      </c>
      <c r="G43" s="19">
        <v>0</v>
      </c>
      <c r="H43" s="21" t="s">
        <v>57</v>
      </c>
      <c r="I43" s="22">
        <f>IF(C43=1,60,IF(C43=4,90,IF(C43=5,90,60)))</f>
        <v>60</v>
      </c>
      <c r="J43" s="23">
        <f>MAX(D43,G43)</f>
        <v>22</v>
      </c>
      <c r="K43" s="24">
        <f>D43-E43+F43</f>
        <v>0</v>
      </c>
      <c r="L43" s="25">
        <f>IF(K43-G43=0,0,"chyba")</f>
        <v>0</v>
      </c>
      <c r="N43" s="26">
        <f>J43/I43</f>
        <v>0.36666666666666664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ht="14.25">
      <c r="A44" s="19">
        <v>348</v>
      </c>
      <c r="B44" s="19"/>
      <c r="C44" s="20">
        <v>2</v>
      </c>
      <c r="D44" s="19">
        <v>44</v>
      </c>
      <c r="E44" s="19">
        <v>44</v>
      </c>
      <c r="F44" s="19">
        <v>0</v>
      </c>
      <c r="G44" s="19">
        <v>0</v>
      </c>
      <c r="H44" s="21" t="s">
        <v>58</v>
      </c>
      <c r="I44" s="22">
        <f>IF(C44=1,60,IF(C44=4,90,IF(C44=5,90,60)))</f>
        <v>60</v>
      </c>
      <c r="J44" s="23">
        <f>MAX(D44,G44)</f>
        <v>44</v>
      </c>
      <c r="K44" s="24">
        <f>D44-E44+F44</f>
        <v>0</v>
      </c>
      <c r="L44" s="25">
        <f>IF(K44-G44=0,0,"chyba")</f>
        <v>0</v>
      </c>
      <c r="N44" s="26">
        <f>J44/I44</f>
        <v>0.7333333333333333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ht="14.25">
      <c r="A45" s="19">
        <v>348</v>
      </c>
      <c r="B45" s="19"/>
      <c r="C45" s="20">
        <v>2</v>
      </c>
      <c r="D45" s="19">
        <v>39</v>
      </c>
      <c r="E45" s="19">
        <v>39</v>
      </c>
      <c r="F45" s="19">
        <v>0</v>
      </c>
      <c r="G45" s="19">
        <v>0</v>
      </c>
      <c r="H45" s="21" t="s">
        <v>59</v>
      </c>
      <c r="I45" s="22">
        <f>IF(C45=1,60,IF(C45=4,90,IF(C45=5,90,60)))</f>
        <v>60</v>
      </c>
      <c r="J45" s="23">
        <f>MAX(D45,G45)</f>
        <v>39</v>
      </c>
      <c r="K45" s="24">
        <f>D45-E45+F45</f>
        <v>0</v>
      </c>
      <c r="L45" s="25">
        <f>IF(K45-G45=0,0,"chyba")</f>
        <v>0</v>
      </c>
      <c r="N45" s="26">
        <f>J45/I45</f>
        <v>0.65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4.25">
      <c r="A46" s="19">
        <v>103</v>
      </c>
      <c r="B46" s="19"/>
      <c r="C46" s="20">
        <v>2</v>
      </c>
      <c r="D46" s="19">
        <v>20</v>
      </c>
      <c r="E46" s="19">
        <v>20</v>
      </c>
      <c r="F46" s="19">
        <v>0</v>
      </c>
      <c r="G46" s="19">
        <v>0</v>
      </c>
      <c r="H46" s="21" t="s">
        <v>59</v>
      </c>
      <c r="I46" s="22">
        <f>IF(C46=1,60,IF(C46=4,90,IF(C46=5,90,60)))</f>
        <v>60</v>
      </c>
      <c r="J46" s="23">
        <f>MAX(D46,G46)</f>
        <v>20</v>
      </c>
      <c r="K46" s="24">
        <f>D46-E46+F46</f>
        <v>0</v>
      </c>
      <c r="L46" s="25">
        <f>IF(K46-G46=0,0,"chyba")</f>
        <v>0</v>
      </c>
      <c r="N46" s="26">
        <f>J46/I46</f>
        <v>0.3333333333333333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ht="14.25">
      <c r="A47" s="19">
        <v>369</v>
      </c>
      <c r="B47" s="19"/>
      <c r="C47" s="20">
        <v>2</v>
      </c>
      <c r="D47" s="19">
        <v>45</v>
      </c>
      <c r="E47" s="19">
        <v>45</v>
      </c>
      <c r="F47" s="19">
        <v>0</v>
      </c>
      <c r="G47" s="19">
        <v>0</v>
      </c>
      <c r="H47" s="21" t="s">
        <v>60</v>
      </c>
      <c r="I47" s="22">
        <f>IF(C47=1,60,IF(C47=4,90,IF(C47=5,90,60)))</f>
        <v>60</v>
      </c>
      <c r="J47" s="23">
        <f>MAX(D47,G47)</f>
        <v>45</v>
      </c>
      <c r="K47" s="24">
        <f>D47-E47+F47</f>
        <v>0</v>
      </c>
      <c r="L47" s="25">
        <f>IF(K47-G47=0,0,"chyba")</f>
        <v>0</v>
      </c>
      <c r="N47" s="26">
        <f>J47/I47</f>
        <v>0.75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4.25">
      <c r="A48" s="19">
        <v>368</v>
      </c>
      <c r="B48" s="19"/>
      <c r="C48" s="20">
        <v>2</v>
      </c>
      <c r="D48" s="19">
        <v>15</v>
      </c>
      <c r="E48" s="19">
        <v>15</v>
      </c>
      <c r="F48" s="19">
        <v>0</v>
      </c>
      <c r="G48" s="19">
        <v>0</v>
      </c>
      <c r="H48" s="21" t="s">
        <v>60</v>
      </c>
      <c r="I48" s="22">
        <f>IF(C48=1,60,IF(C48=4,90,IF(C48=5,90,60)))</f>
        <v>60</v>
      </c>
      <c r="J48" s="23">
        <f>MAX(D48,G48)</f>
        <v>15</v>
      </c>
      <c r="K48" s="24">
        <f>D48-E48+F48</f>
        <v>0</v>
      </c>
      <c r="L48" s="25">
        <f>IF(K48-G48=0,0,"chyba")</f>
        <v>0</v>
      </c>
      <c r="N48" s="26">
        <f>J48/I48</f>
        <v>0.25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ht="12.75">
      <c r="A49" s="19">
        <v>348</v>
      </c>
      <c r="B49" s="19"/>
      <c r="C49" s="20">
        <v>2</v>
      </c>
      <c r="D49" s="19">
        <v>54</v>
      </c>
      <c r="E49" s="19">
        <v>54</v>
      </c>
      <c r="F49" s="19">
        <v>0</v>
      </c>
      <c r="G49" s="19">
        <v>0</v>
      </c>
      <c r="H49" s="21" t="s">
        <v>61</v>
      </c>
      <c r="I49" s="22">
        <f>IF(C49=1,60,IF(C49=4,90,IF(C49=5,90,60)))</f>
        <v>60</v>
      </c>
      <c r="J49" s="23">
        <f>MAX(D49,G49)</f>
        <v>54</v>
      </c>
      <c r="K49" s="24">
        <f>D49-E49+F49</f>
        <v>0</v>
      </c>
      <c r="L49" s="25">
        <f>IF(K49-G49=0,0,"chyba")</f>
        <v>0</v>
      </c>
      <c r="N49" s="26">
        <f>J49/I49</f>
        <v>0.9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ht="14.25">
      <c r="A50" s="19">
        <v>349</v>
      </c>
      <c r="B50" s="19"/>
      <c r="C50" s="20">
        <v>2</v>
      </c>
      <c r="D50" s="19">
        <v>57</v>
      </c>
      <c r="E50" s="19">
        <v>57</v>
      </c>
      <c r="F50" s="19">
        <v>0</v>
      </c>
      <c r="G50" s="19">
        <v>0</v>
      </c>
      <c r="H50" s="21" t="s">
        <v>62</v>
      </c>
      <c r="I50" s="22">
        <f>IF(C50=1,60,IF(C50=4,90,IF(C50=5,90,60)))</f>
        <v>60</v>
      </c>
      <c r="J50" s="23">
        <f>MAX(D50,G50)</f>
        <v>57</v>
      </c>
      <c r="K50" s="24">
        <f>D50-E50+F50</f>
        <v>0</v>
      </c>
      <c r="L50" s="25">
        <f>IF(K50-G50=0,0,"chyba")</f>
        <v>0</v>
      </c>
      <c r="N50" s="26">
        <f>J50/I50</f>
        <v>0.95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ht="14.25">
      <c r="A51" s="19">
        <v>103</v>
      </c>
      <c r="B51" s="19"/>
      <c r="C51" s="20">
        <v>2</v>
      </c>
      <c r="D51" s="19">
        <v>27</v>
      </c>
      <c r="E51" s="19">
        <v>27</v>
      </c>
      <c r="F51" s="19">
        <v>0</v>
      </c>
      <c r="G51" s="19">
        <v>0</v>
      </c>
      <c r="H51" s="21" t="s">
        <v>62</v>
      </c>
      <c r="I51" s="22">
        <f>IF(C51=1,60,IF(C51=4,90,IF(C51=5,90,60)))</f>
        <v>60</v>
      </c>
      <c r="J51" s="23">
        <f>MAX(D51,G51)</f>
        <v>27</v>
      </c>
      <c r="K51" s="24">
        <f>D51-E51+F51</f>
        <v>0</v>
      </c>
      <c r="L51" s="25">
        <f>IF(K51-G51=0,0,"chyba")</f>
        <v>0</v>
      </c>
      <c r="N51" s="26">
        <f>J51/I51</f>
        <v>0.45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ht="14.25">
      <c r="A52" s="19">
        <v>103</v>
      </c>
      <c r="B52" s="19"/>
      <c r="C52" s="20">
        <v>2</v>
      </c>
      <c r="D52" s="19">
        <v>22</v>
      </c>
      <c r="E52" s="19">
        <v>22</v>
      </c>
      <c r="F52" s="19">
        <v>0</v>
      </c>
      <c r="G52" s="19">
        <v>0</v>
      </c>
      <c r="H52" s="21" t="s">
        <v>63</v>
      </c>
      <c r="I52" s="22">
        <f>IF(C52=1,60,IF(C52=4,90,IF(C52=5,90,60)))</f>
        <v>60</v>
      </c>
      <c r="J52" s="23">
        <f>MAX(D52,G52)</f>
        <v>22</v>
      </c>
      <c r="K52" s="24">
        <f>D52-E52+F52</f>
        <v>0</v>
      </c>
      <c r="L52" s="25">
        <f>IF(K52-G52=0,0,"chyba")</f>
        <v>0</v>
      </c>
      <c r="N52" s="26">
        <f>J52/I52</f>
        <v>0.36666666666666664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ht="14.25">
      <c r="A53" s="19">
        <v>349</v>
      </c>
      <c r="B53" s="19"/>
      <c r="C53" s="20">
        <v>2</v>
      </c>
      <c r="D53" s="19">
        <v>49</v>
      </c>
      <c r="E53" s="19">
        <v>49</v>
      </c>
      <c r="F53" s="19">
        <v>0</v>
      </c>
      <c r="G53" s="19">
        <v>0</v>
      </c>
      <c r="H53" s="21" t="s">
        <v>64</v>
      </c>
      <c r="I53" s="22">
        <f>IF(C53=1,60,IF(C53=4,90,IF(C53=5,90,60)))</f>
        <v>60</v>
      </c>
      <c r="J53" s="23">
        <f>MAX(D53,G53)</f>
        <v>49</v>
      </c>
      <c r="K53" s="24">
        <f>D53-E53+F53</f>
        <v>0</v>
      </c>
      <c r="L53" s="25">
        <f>IF(K53-G53=0,0,"chyba")</f>
        <v>0</v>
      </c>
      <c r="N53" s="26">
        <f>J53/I53</f>
        <v>0.8166666666666667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ht="14.25">
      <c r="A54" s="19">
        <v>348</v>
      </c>
      <c r="B54" s="19"/>
      <c r="C54" s="20">
        <v>2</v>
      </c>
      <c r="D54" s="19">
        <v>54</v>
      </c>
      <c r="E54" s="19">
        <v>54</v>
      </c>
      <c r="F54" s="19">
        <v>0</v>
      </c>
      <c r="G54" s="19">
        <v>0</v>
      </c>
      <c r="H54" s="21" t="s">
        <v>65</v>
      </c>
      <c r="I54" s="22">
        <f>IF(C54=1,60,IF(C54=4,90,IF(C54=5,90,60)))</f>
        <v>60</v>
      </c>
      <c r="J54" s="23">
        <f>MAX(D54,G54)</f>
        <v>54</v>
      </c>
      <c r="K54" s="24">
        <f>D54-E54+F54</f>
        <v>0</v>
      </c>
      <c r="L54" s="25">
        <f>IF(K54-G54=0,0,"chyba")</f>
        <v>0</v>
      </c>
      <c r="N54" s="26">
        <f>J54/I54</f>
        <v>0.9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ht="14.25">
      <c r="A55" s="19">
        <v>103</v>
      </c>
      <c r="B55" s="19"/>
      <c r="C55" s="20">
        <v>2</v>
      </c>
      <c r="D55" s="19">
        <v>25</v>
      </c>
      <c r="E55" s="19">
        <v>25</v>
      </c>
      <c r="F55" s="19">
        <v>0</v>
      </c>
      <c r="G55" s="19">
        <v>0</v>
      </c>
      <c r="H55" s="21" t="s">
        <v>65</v>
      </c>
      <c r="I55" s="22">
        <f>IF(C55=1,60,IF(C55=4,90,IF(C55=5,90,60)))</f>
        <v>60</v>
      </c>
      <c r="J55" s="23">
        <f>MAX(D55,G55)</f>
        <v>25</v>
      </c>
      <c r="K55" s="24">
        <f>D55-E55+F55</f>
        <v>0</v>
      </c>
      <c r="L55" s="25">
        <f>IF(K55-G55=0,0,"chyba")</f>
        <v>0</v>
      </c>
      <c r="N55" s="26">
        <f>J55/I55</f>
        <v>0.4166666666666667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ht="14.25">
      <c r="A56" s="19">
        <v>368</v>
      </c>
      <c r="B56" s="19"/>
      <c r="C56" s="20">
        <v>2</v>
      </c>
      <c r="D56" s="19">
        <v>52</v>
      </c>
      <c r="E56" s="19">
        <v>52</v>
      </c>
      <c r="F56" s="19">
        <v>0</v>
      </c>
      <c r="G56" s="19">
        <v>0</v>
      </c>
      <c r="H56" s="21" t="s">
        <v>65</v>
      </c>
      <c r="I56" s="22">
        <f>IF(C56=1,60,IF(C56=4,90,IF(C56=5,90,60)))</f>
        <v>60</v>
      </c>
      <c r="J56" s="23">
        <f>MAX(D56,G56)</f>
        <v>52</v>
      </c>
      <c r="K56" s="24">
        <f>D56-E56+F56</f>
        <v>0</v>
      </c>
      <c r="L56" s="25">
        <f>IF(K56-G56=0,0,"chyba")</f>
        <v>0</v>
      </c>
      <c r="N56" s="26">
        <f>J56/I56</f>
        <v>0.8666666666666667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ht="14.25">
      <c r="A57" s="19">
        <v>348</v>
      </c>
      <c r="B57" s="19"/>
      <c r="C57" s="20">
        <v>2</v>
      </c>
      <c r="D57" s="19">
        <v>36</v>
      </c>
      <c r="E57" s="19">
        <v>36</v>
      </c>
      <c r="F57" s="19">
        <v>0</v>
      </c>
      <c r="G57" s="19">
        <v>0</v>
      </c>
      <c r="H57" s="21" t="s">
        <v>66</v>
      </c>
      <c r="I57" s="22">
        <f>IF(C57=1,60,IF(C57=4,90,IF(C57=5,90,60)))</f>
        <v>60</v>
      </c>
      <c r="J57" s="23">
        <f>MAX(D57,G57)</f>
        <v>36</v>
      </c>
      <c r="K57" s="24">
        <f>D57-E57+F57</f>
        <v>0</v>
      </c>
      <c r="L57" s="25">
        <f>IF(K57-G57=0,0,"chyba")</f>
        <v>0</v>
      </c>
      <c r="N57" s="26">
        <f>J57/I57</f>
        <v>0.6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ht="14.25">
      <c r="A58" s="19">
        <v>103</v>
      </c>
      <c r="B58" s="19"/>
      <c r="C58" s="20">
        <v>2</v>
      </c>
      <c r="D58" s="19">
        <v>24</v>
      </c>
      <c r="E58" s="19">
        <v>24</v>
      </c>
      <c r="F58" s="19">
        <v>0</v>
      </c>
      <c r="G58" s="19">
        <v>0</v>
      </c>
      <c r="H58" s="21" t="s">
        <v>67</v>
      </c>
      <c r="I58" s="22">
        <f>IF(C58=1,60,IF(C58=4,90,IF(C58=5,90,60)))</f>
        <v>60</v>
      </c>
      <c r="J58" s="23">
        <f>MAX(D58,G58)</f>
        <v>24</v>
      </c>
      <c r="K58" s="24">
        <f>D58-E58+F58</f>
        <v>0</v>
      </c>
      <c r="L58" s="25">
        <f>IF(K58-G58=0,0,"chyba")</f>
        <v>0</v>
      </c>
      <c r="N58" s="26">
        <f>J58/I58</f>
        <v>0.4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ht="14.25">
      <c r="A59" s="19">
        <v>369</v>
      </c>
      <c r="B59" s="19"/>
      <c r="C59" s="20">
        <v>2</v>
      </c>
      <c r="D59" s="19">
        <v>31</v>
      </c>
      <c r="E59" s="19">
        <v>31</v>
      </c>
      <c r="F59" s="19">
        <v>0</v>
      </c>
      <c r="G59" s="19">
        <v>0</v>
      </c>
      <c r="H59" s="21" t="s">
        <v>67</v>
      </c>
      <c r="I59" s="22">
        <f>IF(C59=1,60,IF(C59=4,90,IF(C59=5,90,60)))</f>
        <v>60</v>
      </c>
      <c r="J59" s="23">
        <f>MAX(D59,G59)</f>
        <v>31</v>
      </c>
      <c r="K59" s="24">
        <f>D59-E59+F59</f>
        <v>0</v>
      </c>
      <c r="L59" s="25">
        <f>IF(K59-G59=0,0,"chyba")</f>
        <v>0</v>
      </c>
      <c r="N59" s="26">
        <f>J59/I59</f>
        <v>0.5166666666666667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ht="14.25">
      <c r="A60" s="19">
        <v>348</v>
      </c>
      <c r="B60" s="19"/>
      <c r="C60" s="20">
        <v>2</v>
      </c>
      <c r="D60" s="19">
        <v>55</v>
      </c>
      <c r="E60" s="19">
        <v>55</v>
      </c>
      <c r="F60" s="19">
        <v>0</v>
      </c>
      <c r="G60" s="19">
        <v>0</v>
      </c>
      <c r="H60" s="21" t="s">
        <v>67</v>
      </c>
      <c r="I60" s="22">
        <f>IF(C60=1,60,IF(C60=4,90,IF(C60=5,90,60)))</f>
        <v>60</v>
      </c>
      <c r="J60" s="23">
        <f>MAX(D60,G60)</f>
        <v>55</v>
      </c>
      <c r="K60" s="24">
        <f>D60-E60+F60</f>
        <v>0</v>
      </c>
      <c r="L60" s="25">
        <f>IF(K60-G60=0,0,"chyba")</f>
        <v>0</v>
      </c>
      <c r="N60" s="26">
        <f>J60/I60</f>
        <v>0.9166666666666666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ht="14.25">
      <c r="A61" s="19">
        <v>349</v>
      </c>
      <c r="B61" s="19"/>
      <c r="C61" s="20">
        <v>2</v>
      </c>
      <c r="D61" s="19">
        <v>36</v>
      </c>
      <c r="E61" s="19">
        <v>36</v>
      </c>
      <c r="F61" s="19">
        <v>0</v>
      </c>
      <c r="G61" s="19">
        <v>0</v>
      </c>
      <c r="H61" s="21" t="s">
        <v>68</v>
      </c>
      <c r="I61" s="22">
        <f>IF(C61=1,60,IF(C61=4,90,IF(C61=5,90,60)))</f>
        <v>60</v>
      </c>
      <c r="J61" s="23">
        <f>MAX(D61,G61)</f>
        <v>36</v>
      </c>
      <c r="K61" s="24">
        <f>D61-E61+F61</f>
        <v>0</v>
      </c>
      <c r="L61" s="25">
        <f>IF(K61-G61=0,0,"chyba")</f>
        <v>0</v>
      </c>
      <c r="N61" s="26">
        <f>J61/I61</f>
        <v>0.6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ht="14.25">
      <c r="A62" s="19">
        <v>348</v>
      </c>
      <c r="B62" s="19"/>
      <c r="C62" s="20">
        <v>4</v>
      </c>
      <c r="D62" s="19">
        <v>38</v>
      </c>
      <c r="E62" s="19">
        <v>38</v>
      </c>
      <c r="F62" s="19">
        <v>0</v>
      </c>
      <c r="G62" s="19">
        <v>0</v>
      </c>
      <c r="H62" s="21" t="s">
        <v>69</v>
      </c>
      <c r="I62" s="22">
        <f>IF(C62=1,60,IF(C62=4,90,IF(C62=5,90,60)))</f>
        <v>90</v>
      </c>
      <c r="J62" s="23">
        <f>MAX(D62,G62)</f>
        <v>38</v>
      </c>
      <c r="K62" s="24">
        <f>D62-E62+F62</f>
        <v>0</v>
      </c>
      <c r="L62" s="25">
        <f>IF(K62-G62=0,0,"chyba")</f>
        <v>0</v>
      </c>
      <c r="N62" s="26">
        <f>J62/I62</f>
        <v>0.4222222222222222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ht="14.25">
      <c r="A63" s="19">
        <v>103</v>
      </c>
      <c r="B63" s="19"/>
      <c r="C63" s="20">
        <v>2</v>
      </c>
      <c r="D63" s="19">
        <v>30</v>
      </c>
      <c r="E63" s="19">
        <v>30</v>
      </c>
      <c r="F63" s="19">
        <v>0</v>
      </c>
      <c r="G63" s="19">
        <v>0</v>
      </c>
      <c r="H63" s="21" t="s">
        <v>69</v>
      </c>
      <c r="I63" s="22">
        <f>IF(C63=1,60,IF(C63=4,90,IF(C63=5,90,60)))</f>
        <v>60</v>
      </c>
      <c r="J63" s="23">
        <f>MAX(D63,G63)</f>
        <v>30</v>
      </c>
      <c r="K63" s="24">
        <f>D63-E63+F63</f>
        <v>0</v>
      </c>
      <c r="L63" s="25">
        <f>IF(K63-G63=0,0,"chyba")</f>
        <v>0</v>
      </c>
      <c r="N63" s="26">
        <f>J63/I63</f>
        <v>0.5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ht="14.25">
      <c r="A64" s="19">
        <v>348</v>
      </c>
      <c r="B64" s="19"/>
      <c r="C64" s="20">
        <v>2</v>
      </c>
      <c r="D64" s="19">
        <v>20</v>
      </c>
      <c r="E64" s="19">
        <v>20</v>
      </c>
      <c r="F64" s="19">
        <v>0</v>
      </c>
      <c r="G64" s="19">
        <v>0</v>
      </c>
      <c r="H64" s="21" t="s">
        <v>70</v>
      </c>
      <c r="I64" s="22">
        <f>IF(C64=1,60,IF(C64=4,90,IF(C64=5,90,60)))</f>
        <v>60</v>
      </c>
      <c r="J64" s="23">
        <f>MAX(D64,G64)</f>
        <v>20</v>
      </c>
      <c r="K64" s="24">
        <f>D64-E64+F64</f>
        <v>0</v>
      </c>
      <c r="L64" s="25">
        <f>IF(K64-G64=0,0,"chyba")</f>
        <v>0</v>
      </c>
      <c r="N64" s="26">
        <f>J64/I64</f>
        <v>0.3333333333333333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ht="14.25">
      <c r="A65" s="19">
        <v>369</v>
      </c>
      <c r="B65" s="19"/>
      <c r="C65" s="20">
        <v>2</v>
      </c>
      <c r="D65" s="19">
        <v>33</v>
      </c>
      <c r="E65" s="19">
        <v>33</v>
      </c>
      <c r="F65" s="19">
        <v>0</v>
      </c>
      <c r="G65" s="19">
        <v>0</v>
      </c>
      <c r="H65" s="21" t="s">
        <v>71</v>
      </c>
      <c r="I65" s="22">
        <f>IF(C67=1,60,IF(C67=4,90,IF(C67=5,90,60)))</f>
        <v>60</v>
      </c>
      <c r="J65" s="23">
        <f>MAX(D67,G67)</f>
        <v>23</v>
      </c>
      <c r="K65" s="24">
        <f>D67-E67+F67</f>
        <v>0</v>
      </c>
      <c r="L65" s="25">
        <f>IF(K65-G67=0,0,"chyba")</f>
        <v>0</v>
      </c>
      <c r="N65" s="26">
        <f>J65/I65</f>
        <v>0.38333333333333336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ht="14.25">
      <c r="A66" s="19">
        <v>349</v>
      </c>
      <c r="B66" s="19"/>
      <c r="C66" s="20">
        <v>2</v>
      </c>
      <c r="D66" s="19">
        <v>22</v>
      </c>
      <c r="E66" s="19">
        <v>22</v>
      </c>
      <c r="F66" s="19">
        <v>0</v>
      </c>
      <c r="G66" s="19">
        <v>0</v>
      </c>
      <c r="H66" s="21" t="s">
        <v>72</v>
      </c>
      <c r="I66" s="22">
        <f>IF(C69=1,60,IF(C69=4,90,IF(C69=5,90,60)))</f>
        <v>60</v>
      </c>
      <c r="J66" s="23">
        <f>MAX(D69,G69)</f>
        <v>43</v>
      </c>
      <c r="K66" s="24">
        <f>D69-E69+F69</f>
        <v>0</v>
      </c>
      <c r="L66" s="25">
        <f>IF(K66-G69=0,0,"chyba")</f>
        <v>0</v>
      </c>
      <c r="N66" s="26">
        <f>J66/I66</f>
        <v>0.7166666666666667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ht="14.25">
      <c r="A67" s="19">
        <v>348</v>
      </c>
      <c r="B67" s="19"/>
      <c r="C67" s="20">
        <v>2</v>
      </c>
      <c r="D67" s="19">
        <v>23</v>
      </c>
      <c r="E67" s="19">
        <v>23</v>
      </c>
      <c r="F67" s="19">
        <v>0</v>
      </c>
      <c r="G67" s="19">
        <v>0</v>
      </c>
      <c r="H67" s="21" t="s">
        <v>73</v>
      </c>
      <c r="I67" s="22">
        <f>IF(C69=1,60,IF(C69=4,90,IF(C69=5,90,60)))</f>
        <v>60</v>
      </c>
      <c r="J67" s="23">
        <f>MAX(D69,G69)</f>
        <v>43</v>
      </c>
      <c r="K67" s="24">
        <f>D69-E69+F69</f>
        <v>0</v>
      </c>
      <c r="L67" s="25">
        <f>IF(K67-G69=0,0,"chyba")</f>
        <v>0</v>
      </c>
      <c r="N67" s="26">
        <f>J67/I67</f>
        <v>0.7166666666666667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ht="14.25">
      <c r="A68" s="19">
        <v>368</v>
      </c>
      <c r="B68" s="19"/>
      <c r="C68" s="20">
        <v>2</v>
      </c>
      <c r="D68" s="19">
        <v>46</v>
      </c>
      <c r="E68" s="19">
        <v>46</v>
      </c>
      <c r="F68" s="19">
        <v>0</v>
      </c>
      <c r="G68" s="19">
        <v>0</v>
      </c>
      <c r="H68" s="21" t="s">
        <v>74</v>
      </c>
      <c r="I68" s="22">
        <f>IF(C69=1,60,IF(C69=4,90,IF(C69=5,90,60)))</f>
        <v>60</v>
      </c>
      <c r="J68" s="23">
        <f>MAX(D69,G69)</f>
        <v>43</v>
      </c>
      <c r="K68" s="24">
        <f>D69-E69+F69</f>
        <v>0</v>
      </c>
      <c r="L68" s="25">
        <f>IF(K68-G69=0,0,"chyba")</f>
        <v>0</v>
      </c>
      <c r="N68" s="26">
        <f>J68/I68</f>
        <v>0.7166666666666667</v>
      </c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ht="14.25">
      <c r="A69" s="19">
        <v>348</v>
      </c>
      <c r="B69" s="19"/>
      <c r="C69" s="20">
        <v>2</v>
      </c>
      <c r="D69" s="19">
        <v>43</v>
      </c>
      <c r="E69" s="19">
        <v>43</v>
      </c>
      <c r="F69" s="19">
        <v>0</v>
      </c>
      <c r="G69" s="19">
        <v>0</v>
      </c>
      <c r="H69" s="21" t="s">
        <v>75</v>
      </c>
      <c r="I69" s="22">
        <f>IF(C69=1,60,IF(C69=4,90,IF(C69=5,90,60)))</f>
        <v>60</v>
      </c>
      <c r="J69" s="23">
        <f>MAX(D69,G69)</f>
        <v>43</v>
      </c>
      <c r="K69" s="24">
        <f>D69-E69+F69</f>
        <v>0</v>
      </c>
      <c r="L69" s="25">
        <f>IF(K69-G69=0,0,"chyba")</f>
        <v>0</v>
      </c>
      <c r="N69" s="26">
        <f>J69/I69</f>
        <v>0.7166666666666667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ht="12.75">
      <c r="A70" s="19">
        <v>369</v>
      </c>
      <c r="B70" s="19"/>
      <c r="C70" s="20">
        <v>2</v>
      </c>
      <c r="D70" s="19">
        <v>17</v>
      </c>
      <c r="E70" s="19">
        <v>17</v>
      </c>
      <c r="F70" s="19">
        <v>0</v>
      </c>
      <c r="G70" s="19">
        <v>0</v>
      </c>
      <c r="H70" s="21" t="s">
        <v>76</v>
      </c>
      <c r="I70" s="22">
        <f>IF(C70=1,60,IF(C70=4,90,IF(C70=5,90,60)))</f>
        <v>60</v>
      </c>
      <c r="J70" s="23">
        <f>MAX(D70,G70)</f>
        <v>17</v>
      </c>
      <c r="K70" s="24">
        <f>D70-E70+F70</f>
        <v>0</v>
      </c>
      <c r="L70" s="25">
        <f>IF(K70-G70=0,0,"chyba")</f>
        <v>0</v>
      </c>
      <c r="N70" s="26">
        <f>J70/I70</f>
        <v>0.2833333333333333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11" ht="12.75">
      <c r="A71" s="29"/>
      <c r="B71" s="29"/>
      <c r="C71" s="23"/>
      <c r="D71" s="29"/>
      <c r="E71" s="19"/>
      <c r="F71" s="29"/>
      <c r="G71" s="29"/>
      <c r="H71" s="30"/>
      <c r="I71" s="22"/>
      <c r="J71" s="23"/>
      <c r="K71" s="24"/>
    </row>
    <row r="72" spans="1:44" ht="12.75">
      <c r="A72" s="29" t="s">
        <v>77</v>
      </c>
      <c r="B72" s="29"/>
      <c r="C72" s="23"/>
      <c r="D72" s="29">
        <f>SUM(D9:D70)</f>
        <v>2445</v>
      </c>
      <c r="E72" s="29">
        <f>SUM(E9:E70)</f>
        <v>2445</v>
      </c>
      <c r="F72" s="29">
        <f>SUM(F9:F70)</f>
        <v>0</v>
      </c>
      <c r="G72" s="29">
        <f>SUM(G9:G70)</f>
        <v>0</v>
      </c>
      <c r="H72" s="29">
        <f>SUM(H9:H70)</f>
        <v>0</v>
      </c>
      <c r="I72" s="29">
        <f>SUM(I9:I70)</f>
        <v>3780</v>
      </c>
      <c r="J72" s="29">
        <f>SUM(J9:J70)</f>
        <v>2473</v>
      </c>
      <c r="K72" s="24">
        <f>D72-E72+F72</f>
        <v>0</v>
      </c>
      <c r="L72" s="25">
        <f>IF(K72-G72=0,0,"chyba")</f>
        <v>0</v>
      </c>
      <c r="N72" s="26">
        <f>J72/I72</f>
        <v>0.6542328042328043</v>
      </c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5" spans="1:2" ht="12.75">
      <c r="A75" s="31" t="s">
        <v>78</v>
      </c>
      <c r="B75" s="9"/>
    </row>
    <row r="76" spans="1:44" ht="12.75">
      <c r="A76" s="19">
        <v>368</v>
      </c>
      <c r="B76" s="19"/>
      <c r="C76" s="20">
        <v>2</v>
      </c>
      <c r="D76" s="19" t="s">
        <v>79</v>
      </c>
      <c r="E76" s="19" t="s">
        <v>79</v>
      </c>
      <c r="F76" s="19">
        <v>0</v>
      </c>
      <c r="G76" s="19">
        <v>0</v>
      </c>
      <c r="H76" s="21" t="s">
        <v>43</v>
      </c>
      <c r="I76" s="22">
        <f>IF(C76=1,60,IF(C76=4,90,IF(C76=5,90,60)))</f>
        <v>60</v>
      </c>
      <c r="J76" s="23">
        <f>MAX(D76,G76)</f>
        <v>0</v>
      </c>
      <c r="K76" s="24" t="e">
        <f>D76-E76+F76</f>
        <v>#VALUE!</v>
      </c>
      <c r="L76" s="25" t="e">
        <f>IF(K76-G76=0,0,"chyba")</f>
        <v>#VALUE!</v>
      </c>
      <c r="N76" s="26">
        <f>J76/I76</f>
        <v>0</v>
      </c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ht="12.75">
      <c r="A77" s="19">
        <v>349</v>
      </c>
      <c r="B77" s="19"/>
      <c r="C77" s="20">
        <v>2</v>
      </c>
      <c r="D77" s="19" t="s">
        <v>79</v>
      </c>
      <c r="E77" s="19" t="s">
        <v>79</v>
      </c>
      <c r="F77" s="19">
        <v>0</v>
      </c>
      <c r="G77" s="19">
        <v>0</v>
      </c>
      <c r="H77" s="21" t="s">
        <v>43</v>
      </c>
      <c r="I77" s="22">
        <f>IF(C77=1,60,IF(C77=4,90,IF(C77=5,90,60)))</f>
        <v>60</v>
      </c>
      <c r="J77" s="23">
        <f>MAX(D77,G77)</f>
        <v>0</v>
      </c>
      <c r="K77" s="24" t="e">
        <f>D77-E77+F77</f>
        <v>#VALUE!</v>
      </c>
      <c r="L77" s="25" t="e">
        <f>IF(K77-G77=0,0,"chyba")</f>
        <v>#VALUE!</v>
      </c>
      <c r="N77" s="26">
        <f>J77/I77</f>
        <v>0</v>
      </c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ht="12.75">
      <c r="A78" s="19">
        <v>349</v>
      </c>
      <c r="B78" s="19"/>
      <c r="C78" s="20">
        <v>2</v>
      </c>
      <c r="D78" s="19" t="s">
        <v>79</v>
      </c>
      <c r="E78" s="19" t="s">
        <v>79</v>
      </c>
      <c r="F78" s="19">
        <v>0</v>
      </c>
      <c r="G78" s="19">
        <v>0</v>
      </c>
      <c r="H78" s="21" t="s">
        <v>80</v>
      </c>
      <c r="I78" s="22">
        <f>IF(C78=1,60,IF(C78=4,90,IF(C78=5,90,60)))</f>
        <v>60</v>
      </c>
      <c r="J78" s="23">
        <f>MAX(D78,G78)</f>
        <v>0</v>
      </c>
      <c r="K78" s="24" t="e">
        <f>D78-E78+F78</f>
        <v>#VALUE!</v>
      </c>
      <c r="L78" s="25" t="e">
        <f>IF(K78-G78=0,0,"chyba")</f>
        <v>#VALUE!</v>
      </c>
      <c r="N78" s="26">
        <f>J78/I78</f>
        <v>0</v>
      </c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ht="12.75">
      <c r="A79" s="19">
        <v>368</v>
      </c>
      <c r="B79" s="19"/>
      <c r="C79" s="20">
        <v>2</v>
      </c>
      <c r="D79" s="19" t="s">
        <v>79</v>
      </c>
      <c r="E79" s="19" t="s">
        <v>79</v>
      </c>
      <c r="F79" s="19">
        <v>0</v>
      </c>
      <c r="G79" s="19">
        <v>0</v>
      </c>
      <c r="H79" s="21" t="s">
        <v>81</v>
      </c>
      <c r="I79" s="22">
        <f>IF(C79=1,60,IF(C79=4,90,IF(C79=5,90,60)))</f>
        <v>60</v>
      </c>
      <c r="J79" s="23">
        <f>MAX(D79,G79)</f>
        <v>0</v>
      </c>
      <c r="K79" s="24" t="e">
        <f>D79-E79+F79</f>
        <v>#VALUE!</v>
      </c>
      <c r="L79" s="25" t="e">
        <f>IF(K79-G79=0,0,"chyba")</f>
        <v>#VALUE!</v>
      </c>
      <c r="N79" s="26">
        <f>J79/I79</f>
        <v>0</v>
      </c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ht="12.75">
      <c r="A80" s="19">
        <v>349</v>
      </c>
      <c r="B80" s="19"/>
      <c r="C80" s="20">
        <v>2</v>
      </c>
      <c r="D80" s="19" t="s">
        <v>79</v>
      </c>
      <c r="E80" s="19" t="s">
        <v>79</v>
      </c>
      <c r="F80" s="19">
        <v>0</v>
      </c>
      <c r="G80" s="19">
        <v>0</v>
      </c>
      <c r="H80" s="21" t="s">
        <v>56</v>
      </c>
      <c r="I80" s="22">
        <f>IF(C80=1,60,IF(C80=4,90,IF(C80=5,90,60)))</f>
        <v>60</v>
      </c>
      <c r="J80" s="23">
        <f>MAX(D80,G80)</f>
        <v>0</v>
      </c>
      <c r="K80" s="24" t="e">
        <f>D80-E80+F80</f>
        <v>#VALUE!</v>
      </c>
      <c r="L80" s="25" t="e">
        <f>IF(K80-G80=0,0,"chyba")</f>
        <v>#VALUE!</v>
      </c>
      <c r="N80" s="26">
        <f>J80/I80</f>
        <v>0</v>
      </c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2" ht="12.75">
      <c r="A81" s="31"/>
      <c r="B81" s="9"/>
    </row>
    <row r="82" spans="1:2" ht="12.75">
      <c r="A82" s="31"/>
      <c r="B82" s="9"/>
    </row>
    <row r="83" spans="1:2" ht="12.75">
      <c r="A83" s="31"/>
      <c r="B83" s="9"/>
    </row>
  </sheetData>
  <sheetProtection selectLockedCells="1" selectUnlockedCells="1"/>
  <mergeCells count="1">
    <mergeCell ref="I2:X2"/>
  </mergeCells>
  <conditionalFormatting sqref="AI9:AR70 AI72:AR72 AI76:AR80">
    <cfRule type="expression" priority="1" dxfId="0" stopIfTrue="1">
      <formula>($J9/$I9)&gt;AI$8</formula>
    </cfRule>
  </conditionalFormatting>
  <conditionalFormatting sqref="O9:AH70 O72:AH72 O76:AH80">
    <cfRule type="expression" priority="2" dxfId="1" stopIfTrue="1">
      <formula>($J9/$I9)&gt;=O$8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pro PP</dc:title>
  <dc:subject/>
  <dc:creator>Tomáš Prousek</dc:creator>
  <cp:keywords/>
  <dc:description/>
  <cp:lastModifiedBy>Veronika  Chourová</cp:lastModifiedBy>
  <cp:lastPrinted>2008-04-08T11:36:55Z</cp:lastPrinted>
  <dcterms:created xsi:type="dcterms:W3CDTF">1999-11-19T12:51:51Z</dcterms:created>
  <dcterms:modified xsi:type="dcterms:W3CDTF">2017-06-07T18:17:44Z</dcterms:modified>
  <cp:category/>
  <cp:version/>
  <cp:contentType/>
  <cp:contentStatus/>
  <cp:revision>13</cp:revision>
</cp:coreProperties>
</file>