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tabRatio="921" activeTab="1"/>
  </bookViews>
  <sheets>
    <sheet name="časové" sheetId="1" r:id="rId1"/>
    <sheet name="linkové" sheetId="2" r:id="rId2"/>
  </sheets>
  <definedNames/>
  <calcPr fullCalcOnLoad="1"/>
</workbook>
</file>

<file path=xl/sharedStrings.xml><?xml version="1.0" encoding="utf-8"?>
<sst xmlns="http://schemas.openxmlformats.org/spreadsheetml/2006/main" count="259" uniqueCount="36">
  <si>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</si>
  <si>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</si>
  <si>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</si>
  <si>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</si>
  <si>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</si>
  <si>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</si>
  <si>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</si>
  <si>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</si>
  <si>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</si>
  <si>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</si>
  <si>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</si>
  <si>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</si>
  <si>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</si>
  <si>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</si>
  <si>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</si>
  <si>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</si>
  <si>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</si>
  <si>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</si>
  <si>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t>odchylka JŘ</t>
  </si>
  <si>
    <t>0</t>
  </si>
  <si>
    <t>+1</t>
  </si>
  <si>
    <t>+2</t>
  </si>
  <si>
    <t>+3</t>
  </si>
  <si>
    <t>+4</t>
  </si>
  <si>
    <t>pozn.</t>
  </si>
  <si>
    <t>BÍLÁ LABUŤ</t>
  </si>
  <si>
    <t>Těšnov, Florenc</t>
  </si>
  <si>
    <t>úterý 11.3.2014</t>
  </si>
  <si>
    <t>16:00 - 18:00</t>
  </si>
  <si>
    <t>T r a m + B u s</t>
  </si>
  <si>
    <t>3, 8, 14, 207</t>
  </si>
  <si>
    <r>
      <t>Typ vozů:</t>
    </r>
    <r>
      <rPr>
        <sz val="11"/>
        <rFont val="Arial CE"/>
        <family val="0"/>
      </rPr>
      <t xml:space="preserve"> 1 - 2xT se sedačkami 1+1, 2 - 2xT se sedačkami 2+1, KT - KT8D5.RN2P, 14 - 14T, 15 - 15T, SD - SD bus</t>
    </r>
  </si>
  <si>
    <t>SD</t>
  </si>
  <si>
    <t>KT</t>
  </si>
  <si>
    <t>+5</t>
  </si>
  <si>
    <t>+8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</si>
</sst>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"/>
    <numFmt numFmtId="165" formatCode="0.00_ ;\-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2"/>
    </font>
    <font>
      <sz val="11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justify"/>
    </xf>
    <xf numFmtId="2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9" fontId="5" fillId="0" borderId="0" xfId="20" applyFont="1" applyAlignment="1">
      <alignment horizontal="center" vertical="top" textRotation="90" shrinkToFit="1"/>
    </xf>
    <xf numFmtId="9" fontId="5" fillId="0" borderId="4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/>
    </xf>
    <xf numFmtId="9" fontId="5" fillId="3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FFC0"/>
      </font>
      <fill>
        <patternFill>
          <bgColor rgb="FFFF0000"/>
        </patternFill>
      </fill>
      <border/>
    </dxf>
    <dxf>
      <font>
        <color rgb="FFFFFFC0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6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2" customWidth="1"/>
    <col min="9" max="11" width="8.09765625" style="0" customWidth="1"/>
    <col min="12" max="13" width="6" style="0" customWidth="1"/>
    <col min="14" max="14" width="1.69921875" style="0" customWidth="1"/>
    <col min="15" max="15" width="5.09765625" style="16" bestFit="1" customWidth="1"/>
    <col min="16" max="45" width="1.69921875" style="0" customWidth="1"/>
  </cols>
  <sheetData>
    <row r="1" spans="1:9" ht="18">
      <c r="A1" s="8" t="s">
        <v>0</v>
      </c>
      <c r="C1" s="3" t="s">
        <v>25</v>
      </c>
      <c r="H1" s="4" t="s">
        <v>1</v>
      </c>
      <c r="I1" t="s">
        <v>29</v>
      </c>
    </row>
    <row r="2" spans="1:9" ht="14.25">
      <c r="A2" s="5" t="s">
        <v>2</v>
      </c>
      <c r="C2" t="s">
        <v>26</v>
      </c>
      <c r="H2" s="4" t="s">
        <v>4</v>
      </c>
      <c r="I2" s="17" t="s">
        <v>30</v>
      </c>
    </row>
    <row r="3" spans="1:8" ht="14.25">
      <c r="A3" s="5"/>
      <c r="H3" t="s">
        <v>5</v>
      </c>
    </row>
    <row r="4" spans="1:9" ht="14.25">
      <c r="A4" s="5" t="s">
        <v>6</v>
      </c>
      <c r="C4" t="s">
        <v>27</v>
      </c>
      <c r="H4" s="4" t="s">
        <v>7</v>
      </c>
      <c r="I4" t="s">
        <v>28</v>
      </c>
    </row>
    <row r="6" ht="15">
      <c r="A6" s="1" t="s">
        <v>31</v>
      </c>
    </row>
    <row r="7" ht="15" thickBot="1"/>
    <row r="8" spans="1:45" s="7" customFormat="1" ht="30.75" thickBot="1">
      <c r="A8" s="9" t="s">
        <v>8</v>
      </c>
      <c r="B8" s="10" t="s">
        <v>24</v>
      </c>
      <c r="C8" s="10" t="s">
        <v>9</v>
      </c>
      <c r="D8" s="10" t="s">
        <v>10</v>
      </c>
      <c r="E8" s="10" t="s">
        <v>3</v>
      </c>
      <c r="F8" s="10" t="s">
        <v>11</v>
      </c>
      <c r="G8" s="10" t="s">
        <v>12</v>
      </c>
      <c r="H8" s="11" t="s">
        <v>13</v>
      </c>
      <c r="I8" s="10" t="s">
        <v>14</v>
      </c>
      <c r="J8" s="26" t="s">
        <v>15</v>
      </c>
      <c r="K8" s="27" t="s">
        <v>18</v>
      </c>
      <c r="L8" s="6" t="s">
        <v>16</v>
      </c>
      <c r="M8" s="6" t="s">
        <v>16</v>
      </c>
      <c r="N8" s="18"/>
      <c r="O8" s="19">
        <v>0.05</v>
      </c>
      <c r="P8" s="20">
        <v>0.05</v>
      </c>
      <c r="Q8" s="20">
        <f aca="true" t="shared" si="0" ref="Q8:AS8">P8+$O8</f>
        <v>0.1</v>
      </c>
      <c r="R8" s="20">
        <f t="shared" si="0"/>
        <v>0.15000000000000002</v>
      </c>
      <c r="S8" s="20">
        <f t="shared" si="0"/>
        <v>0.2</v>
      </c>
      <c r="T8" s="20">
        <f t="shared" si="0"/>
        <v>0.25</v>
      </c>
      <c r="U8" s="20">
        <f t="shared" si="0"/>
        <v>0.3</v>
      </c>
      <c r="V8" s="20">
        <f t="shared" si="0"/>
        <v>0.35</v>
      </c>
      <c r="W8" s="20">
        <f t="shared" si="0"/>
        <v>0.39999999999999997</v>
      </c>
      <c r="X8" s="20">
        <f t="shared" si="0"/>
        <v>0.44999999999999996</v>
      </c>
      <c r="Y8" s="20">
        <f t="shared" si="0"/>
        <v>0.49999999999999994</v>
      </c>
      <c r="Z8" s="20">
        <f t="shared" si="0"/>
        <v>0.5499999999999999</v>
      </c>
      <c r="AA8" s="20">
        <f t="shared" si="0"/>
        <v>0.6</v>
      </c>
      <c r="AB8" s="20">
        <f t="shared" si="0"/>
        <v>0.65</v>
      </c>
      <c r="AC8" s="20">
        <f t="shared" si="0"/>
        <v>0.7000000000000001</v>
      </c>
      <c r="AD8" s="20">
        <f t="shared" si="0"/>
        <v>0.7500000000000001</v>
      </c>
      <c r="AE8" s="20">
        <f t="shared" si="0"/>
        <v>0.8000000000000002</v>
      </c>
      <c r="AF8" s="20">
        <f t="shared" si="0"/>
        <v>0.8500000000000002</v>
      </c>
      <c r="AG8" s="20">
        <f t="shared" si="0"/>
        <v>0.9000000000000002</v>
      </c>
      <c r="AH8" s="20">
        <f t="shared" si="0"/>
        <v>0.9500000000000003</v>
      </c>
      <c r="AI8" s="20">
        <f t="shared" si="0"/>
        <v>1.0000000000000002</v>
      </c>
      <c r="AJ8" s="20">
        <f t="shared" si="0"/>
        <v>1.0500000000000003</v>
      </c>
      <c r="AK8" s="20">
        <f t="shared" si="0"/>
        <v>1.1000000000000003</v>
      </c>
      <c r="AL8" s="20">
        <f t="shared" si="0"/>
        <v>1.1500000000000004</v>
      </c>
      <c r="AM8" s="20">
        <f t="shared" si="0"/>
        <v>1.2000000000000004</v>
      </c>
      <c r="AN8" s="20">
        <f t="shared" si="0"/>
        <v>1.2500000000000004</v>
      </c>
      <c r="AO8" s="20">
        <f t="shared" si="0"/>
        <v>1.3000000000000005</v>
      </c>
      <c r="AP8" s="20">
        <f t="shared" si="0"/>
        <v>1.3500000000000005</v>
      </c>
      <c r="AQ8" s="20">
        <f t="shared" si="0"/>
        <v>1.4000000000000006</v>
      </c>
      <c r="AR8" s="20">
        <f t="shared" si="0"/>
        <v>1.4500000000000006</v>
      </c>
      <c r="AS8" s="20">
        <f t="shared" si="0"/>
        <v>1.5000000000000007</v>
      </c>
    </row>
    <row r="9" spans="1:45" ht="14.25">
      <c r="A9" s="12">
        <v>3</v>
      </c>
      <c r="B9" s="12"/>
      <c r="C9" s="13">
        <v>1</v>
      </c>
      <c r="D9" s="12">
        <v>60</v>
      </c>
      <c r="E9" s="12">
        <v>4</v>
      </c>
      <c r="F9" s="12">
        <v>6</v>
      </c>
      <c r="G9" s="12">
        <v>62</v>
      </c>
      <c r="H9" s="14">
        <v>16</v>
      </c>
      <c r="I9" s="25">
        <f>IF(C9=1,140,IF(C9=2,140,IF(C9="K",140,IF(C9=14,140,IF(C9=15,140,IF(C9="SD",60,140))))))</f>
        <v>140</v>
      </c>
      <c r="J9" s="13">
        <f aca="true" t="shared" si="1" ref="J9:J21">MAX(D9,G9)</f>
        <v>62</v>
      </c>
      <c r="K9" s="28" t="s">
        <v>19</v>
      </c>
      <c r="L9" s="15">
        <f aca="true" t="shared" si="2" ref="L9:L40">D9-E9+F9</f>
        <v>62</v>
      </c>
      <c r="M9">
        <f aca="true" t="shared" si="3" ref="M9:M40">IF(L9-G9=0,0,"chyba")</f>
        <v>0</v>
      </c>
      <c r="O9" s="21">
        <f aca="true" t="shared" si="4" ref="O9:O40">J9/I9</f>
        <v>0.44285714285714284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4.25">
      <c r="A10" s="12">
        <v>207</v>
      </c>
      <c r="B10" s="12"/>
      <c r="C10" s="13" t="s">
        <v>32</v>
      </c>
      <c r="D10" s="12">
        <v>51</v>
      </c>
      <c r="E10" s="12">
        <v>12</v>
      </c>
      <c r="F10" s="12">
        <v>4</v>
      </c>
      <c r="G10" s="12">
        <v>43</v>
      </c>
      <c r="H10" s="14">
        <v>16.02</v>
      </c>
      <c r="I10" s="13">
        <f aca="true" t="shared" si="5" ref="I10:I73">IF(C10=1,140,IF(C10=2,140,IF(C10="K",140,IF(C10=14,140,IF(C10=15,140,IF(C10="SD",60,140))))))</f>
        <v>60</v>
      </c>
      <c r="J10" s="13">
        <f t="shared" si="1"/>
        <v>51</v>
      </c>
      <c r="K10" s="28" t="s">
        <v>20</v>
      </c>
      <c r="L10" s="15">
        <f t="shared" si="2"/>
        <v>43</v>
      </c>
      <c r="M10">
        <f t="shared" si="3"/>
        <v>0</v>
      </c>
      <c r="O10" s="21">
        <f t="shared" si="4"/>
        <v>0.85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ht="14.25">
      <c r="A11" s="12">
        <v>3</v>
      </c>
      <c r="B11" s="12"/>
      <c r="C11" s="13">
        <v>1</v>
      </c>
      <c r="D11" s="12">
        <v>49</v>
      </c>
      <c r="E11" s="12">
        <v>4</v>
      </c>
      <c r="F11" s="12">
        <v>16</v>
      </c>
      <c r="G11" s="12">
        <v>61</v>
      </c>
      <c r="H11" s="14">
        <v>16.04</v>
      </c>
      <c r="I11" s="13">
        <f t="shared" si="5"/>
        <v>140</v>
      </c>
      <c r="J11" s="13">
        <f t="shared" si="1"/>
        <v>61</v>
      </c>
      <c r="K11" s="28" t="s">
        <v>19</v>
      </c>
      <c r="L11" s="15">
        <f t="shared" si="2"/>
        <v>61</v>
      </c>
      <c r="M11">
        <f t="shared" si="3"/>
        <v>0</v>
      </c>
      <c r="O11" s="21">
        <f t="shared" si="4"/>
        <v>0.4357142857142857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ht="14.25">
      <c r="A12" s="12">
        <v>14</v>
      </c>
      <c r="B12" s="12"/>
      <c r="C12" s="13">
        <v>1</v>
      </c>
      <c r="D12" s="12">
        <v>35</v>
      </c>
      <c r="E12" s="12">
        <v>2</v>
      </c>
      <c r="F12" s="12">
        <v>9</v>
      </c>
      <c r="G12" s="12">
        <v>42</v>
      </c>
      <c r="H12" s="14">
        <v>16.05</v>
      </c>
      <c r="I12" s="13">
        <f t="shared" si="5"/>
        <v>140</v>
      </c>
      <c r="J12" s="13">
        <f t="shared" si="1"/>
        <v>42</v>
      </c>
      <c r="K12" s="28" t="s">
        <v>19</v>
      </c>
      <c r="L12" s="15">
        <f t="shared" si="2"/>
        <v>42</v>
      </c>
      <c r="M12">
        <f t="shared" si="3"/>
        <v>0</v>
      </c>
      <c r="O12" s="21">
        <f t="shared" si="4"/>
        <v>0.3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ht="14.25">
      <c r="A13" s="12">
        <v>8</v>
      </c>
      <c r="B13" s="12"/>
      <c r="C13" s="13" t="s">
        <v>33</v>
      </c>
      <c r="D13" s="12">
        <v>85</v>
      </c>
      <c r="E13" s="12">
        <v>13</v>
      </c>
      <c r="F13" s="12">
        <v>16</v>
      </c>
      <c r="G13" s="12">
        <v>88</v>
      </c>
      <c r="H13" s="14">
        <v>16.07</v>
      </c>
      <c r="I13" s="13">
        <f t="shared" si="5"/>
        <v>140</v>
      </c>
      <c r="J13" s="13">
        <f t="shared" si="1"/>
        <v>88</v>
      </c>
      <c r="K13" s="28" t="s">
        <v>20</v>
      </c>
      <c r="L13" s="15">
        <f t="shared" si="2"/>
        <v>88</v>
      </c>
      <c r="M13">
        <f t="shared" si="3"/>
        <v>0</v>
      </c>
      <c r="O13" s="21">
        <f t="shared" si="4"/>
        <v>0.6285714285714286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4.25">
      <c r="A14" s="12">
        <v>3</v>
      </c>
      <c r="B14" s="12"/>
      <c r="C14" s="13">
        <v>1</v>
      </c>
      <c r="D14" s="12">
        <v>74</v>
      </c>
      <c r="E14" s="12">
        <v>4</v>
      </c>
      <c r="F14" s="12">
        <v>6</v>
      </c>
      <c r="G14" s="12">
        <v>76</v>
      </c>
      <c r="H14" s="14">
        <v>16.08</v>
      </c>
      <c r="I14" s="13">
        <f t="shared" si="5"/>
        <v>140</v>
      </c>
      <c r="J14" s="13">
        <f t="shared" si="1"/>
        <v>76</v>
      </c>
      <c r="K14" s="28" t="s">
        <v>19</v>
      </c>
      <c r="L14" s="15">
        <f t="shared" si="2"/>
        <v>76</v>
      </c>
      <c r="M14">
        <f t="shared" si="3"/>
        <v>0</v>
      </c>
      <c r="O14" s="21">
        <f t="shared" si="4"/>
        <v>0.5428571428571428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4.25">
      <c r="A15" s="12">
        <v>207</v>
      </c>
      <c r="B15" s="12"/>
      <c r="C15" s="13" t="s">
        <v>32</v>
      </c>
      <c r="D15" s="12">
        <v>57</v>
      </c>
      <c r="E15" s="12">
        <v>12</v>
      </c>
      <c r="F15" s="12">
        <v>7</v>
      </c>
      <c r="G15" s="12">
        <v>52</v>
      </c>
      <c r="H15" s="14">
        <v>16.11</v>
      </c>
      <c r="I15" s="13">
        <f t="shared" si="5"/>
        <v>60</v>
      </c>
      <c r="J15" s="13">
        <f t="shared" si="1"/>
        <v>57</v>
      </c>
      <c r="K15" s="28" t="s">
        <v>21</v>
      </c>
      <c r="L15" s="15">
        <f t="shared" si="2"/>
        <v>52</v>
      </c>
      <c r="M15">
        <f t="shared" si="3"/>
        <v>0</v>
      </c>
      <c r="O15" s="21">
        <f t="shared" si="4"/>
        <v>0.95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4.25">
      <c r="A16" s="12">
        <v>3</v>
      </c>
      <c r="B16" s="12"/>
      <c r="C16" s="13">
        <v>15</v>
      </c>
      <c r="D16" s="12">
        <v>95</v>
      </c>
      <c r="E16" s="12">
        <v>10</v>
      </c>
      <c r="F16" s="12">
        <v>15</v>
      </c>
      <c r="G16" s="12">
        <v>100</v>
      </c>
      <c r="H16" s="14">
        <v>16.14</v>
      </c>
      <c r="I16" s="13">
        <f t="shared" si="5"/>
        <v>140</v>
      </c>
      <c r="J16" s="13">
        <f t="shared" si="1"/>
        <v>100</v>
      </c>
      <c r="K16" s="28" t="s">
        <v>21</v>
      </c>
      <c r="L16" s="15">
        <f t="shared" si="2"/>
        <v>100</v>
      </c>
      <c r="M16">
        <f t="shared" si="3"/>
        <v>0</v>
      </c>
      <c r="O16" s="21">
        <f t="shared" si="4"/>
        <v>0.7142857142857143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14.25">
      <c r="A17" s="12">
        <v>14</v>
      </c>
      <c r="B17" s="12"/>
      <c r="C17" s="13">
        <v>15</v>
      </c>
      <c r="D17" s="12">
        <v>75</v>
      </c>
      <c r="E17" s="12">
        <v>11</v>
      </c>
      <c r="F17" s="12">
        <v>6</v>
      </c>
      <c r="G17" s="12">
        <v>70</v>
      </c>
      <c r="H17" s="14">
        <v>16.15</v>
      </c>
      <c r="I17" s="13">
        <f t="shared" si="5"/>
        <v>140</v>
      </c>
      <c r="J17" s="13">
        <f t="shared" si="1"/>
        <v>75</v>
      </c>
      <c r="K17" s="28" t="s">
        <v>21</v>
      </c>
      <c r="L17" s="15">
        <f t="shared" si="2"/>
        <v>70</v>
      </c>
      <c r="M17">
        <f t="shared" si="3"/>
        <v>0</v>
      </c>
      <c r="O17" s="21">
        <f t="shared" si="4"/>
        <v>0.5357142857142857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14.25">
      <c r="A18" s="12">
        <v>207</v>
      </c>
      <c r="B18" s="12"/>
      <c r="C18" s="13" t="s">
        <v>32</v>
      </c>
      <c r="D18" s="12">
        <v>47</v>
      </c>
      <c r="E18" s="12">
        <v>14</v>
      </c>
      <c r="F18" s="12">
        <v>2</v>
      </c>
      <c r="G18" s="12">
        <v>35</v>
      </c>
      <c r="H18" s="14">
        <v>16.16</v>
      </c>
      <c r="I18" s="13">
        <f>IF(C18=1,140,IF(C18=2,140,IF(C18="K",140,IF(C18=14,140,IF(C18=15,140,IF(C18="SD",60,140))))))</f>
        <v>60</v>
      </c>
      <c r="J18" s="13">
        <f>MAX(D18,G18)</f>
        <v>47</v>
      </c>
      <c r="K18" s="28" t="s">
        <v>19</v>
      </c>
      <c r="L18" s="15">
        <f t="shared" si="2"/>
        <v>35</v>
      </c>
      <c r="M18">
        <f t="shared" si="3"/>
        <v>0</v>
      </c>
      <c r="O18" s="21">
        <f t="shared" si="4"/>
        <v>0.7833333333333333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ht="14.25">
      <c r="A19" s="12">
        <v>8</v>
      </c>
      <c r="B19" s="12"/>
      <c r="C19" s="13">
        <v>15</v>
      </c>
      <c r="D19" s="12">
        <v>81</v>
      </c>
      <c r="E19" s="12">
        <v>7</v>
      </c>
      <c r="F19" s="12">
        <v>16</v>
      </c>
      <c r="G19" s="12">
        <v>90</v>
      </c>
      <c r="H19" s="14">
        <v>16.17</v>
      </c>
      <c r="I19" s="13">
        <f>IF(C19=1,140,IF(C19=2,140,IF(C19="K",140,IF(C19=14,140,IF(C19=15,140,IF(C19="SD",60,140))))))</f>
        <v>140</v>
      </c>
      <c r="J19" s="13">
        <f>MAX(D19,G19)</f>
        <v>90</v>
      </c>
      <c r="K19" s="28" t="s">
        <v>22</v>
      </c>
      <c r="L19" s="15">
        <f t="shared" si="2"/>
        <v>90</v>
      </c>
      <c r="M19">
        <f t="shared" si="3"/>
        <v>0</v>
      </c>
      <c r="O19" s="21">
        <f t="shared" si="4"/>
        <v>0.6428571428571429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ht="14.25">
      <c r="A20" s="12">
        <v>3</v>
      </c>
      <c r="B20" s="12"/>
      <c r="C20" s="13">
        <v>1</v>
      </c>
      <c r="D20" s="12">
        <v>74</v>
      </c>
      <c r="E20" s="12">
        <v>8</v>
      </c>
      <c r="F20" s="12">
        <v>12</v>
      </c>
      <c r="G20" s="12">
        <v>78</v>
      </c>
      <c r="H20" s="14">
        <v>16.18</v>
      </c>
      <c r="I20" s="13">
        <f t="shared" si="5"/>
        <v>140</v>
      </c>
      <c r="J20" s="13">
        <f t="shared" si="1"/>
        <v>78</v>
      </c>
      <c r="K20" s="28" t="s">
        <v>21</v>
      </c>
      <c r="L20" s="15">
        <f t="shared" si="2"/>
        <v>78</v>
      </c>
      <c r="M20">
        <f t="shared" si="3"/>
        <v>0</v>
      </c>
      <c r="O20" s="21">
        <f t="shared" si="4"/>
        <v>0.5571428571428572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4.25">
      <c r="A21" s="12">
        <v>3</v>
      </c>
      <c r="B21" s="12"/>
      <c r="C21" s="13">
        <v>15</v>
      </c>
      <c r="D21" s="12">
        <v>51</v>
      </c>
      <c r="E21" s="12">
        <v>3</v>
      </c>
      <c r="F21" s="12">
        <v>7</v>
      </c>
      <c r="G21" s="12">
        <v>55</v>
      </c>
      <c r="H21" s="14">
        <v>16.2</v>
      </c>
      <c r="I21" s="13">
        <f t="shared" si="5"/>
        <v>140</v>
      </c>
      <c r="J21" s="13">
        <f t="shared" si="1"/>
        <v>55</v>
      </c>
      <c r="K21" s="28" t="s">
        <v>19</v>
      </c>
      <c r="L21" s="15">
        <f t="shared" si="2"/>
        <v>55</v>
      </c>
      <c r="M21">
        <f t="shared" si="3"/>
        <v>0</v>
      </c>
      <c r="O21" s="21">
        <f t="shared" si="4"/>
        <v>0.39285714285714285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ht="14.25">
      <c r="A22" s="12">
        <v>14</v>
      </c>
      <c r="B22" s="12"/>
      <c r="C22" s="13">
        <v>1</v>
      </c>
      <c r="D22" s="12">
        <v>50</v>
      </c>
      <c r="E22" s="12">
        <v>2</v>
      </c>
      <c r="F22" s="12">
        <v>9</v>
      </c>
      <c r="G22" s="12">
        <v>57</v>
      </c>
      <c r="H22" s="14">
        <v>16.21</v>
      </c>
      <c r="I22" s="13">
        <f t="shared" si="5"/>
        <v>140</v>
      </c>
      <c r="J22" s="13">
        <f aca="true" t="shared" si="6" ref="J22:J35">MAX(D22,G22)</f>
        <v>57</v>
      </c>
      <c r="K22" s="28" t="s">
        <v>19</v>
      </c>
      <c r="L22" s="15">
        <f t="shared" si="2"/>
        <v>57</v>
      </c>
      <c r="M22">
        <f t="shared" si="3"/>
        <v>0</v>
      </c>
      <c r="O22" s="21">
        <f t="shared" si="4"/>
        <v>0.40714285714285714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ht="14.25">
      <c r="A23" s="12">
        <v>3</v>
      </c>
      <c r="B23" s="12"/>
      <c r="C23" s="13">
        <v>1</v>
      </c>
      <c r="D23" s="12">
        <v>72</v>
      </c>
      <c r="E23" s="12">
        <v>8</v>
      </c>
      <c r="F23" s="12">
        <v>18</v>
      </c>
      <c r="G23" s="12">
        <v>82</v>
      </c>
      <c r="H23" s="14">
        <v>16.24</v>
      </c>
      <c r="I23" s="13">
        <f t="shared" si="5"/>
        <v>140</v>
      </c>
      <c r="J23" s="13">
        <f t="shared" si="6"/>
        <v>82</v>
      </c>
      <c r="K23" s="28" t="s">
        <v>19</v>
      </c>
      <c r="L23" s="24">
        <f t="shared" si="2"/>
        <v>82</v>
      </c>
      <c r="M23">
        <f t="shared" si="3"/>
        <v>0</v>
      </c>
      <c r="O23" s="21">
        <f t="shared" si="4"/>
        <v>0.5857142857142857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ht="14.25">
      <c r="A24" s="12">
        <v>207</v>
      </c>
      <c r="B24" s="12"/>
      <c r="C24" s="13" t="s">
        <v>32</v>
      </c>
      <c r="D24" s="12">
        <v>54</v>
      </c>
      <c r="E24" s="12">
        <v>10</v>
      </c>
      <c r="F24" s="12">
        <v>8</v>
      </c>
      <c r="G24" s="12">
        <v>52</v>
      </c>
      <c r="H24" s="14">
        <v>16.24</v>
      </c>
      <c r="I24" s="13">
        <f t="shared" si="5"/>
        <v>60</v>
      </c>
      <c r="J24" s="13">
        <f t="shared" si="6"/>
        <v>54</v>
      </c>
      <c r="K24" s="28" t="s">
        <v>19</v>
      </c>
      <c r="L24" s="24">
        <f t="shared" si="2"/>
        <v>52</v>
      </c>
      <c r="M24">
        <f t="shared" si="3"/>
        <v>0</v>
      </c>
      <c r="O24" s="21">
        <f t="shared" si="4"/>
        <v>0.9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ht="14.25">
      <c r="A25" s="12">
        <v>8</v>
      </c>
      <c r="B25" s="12"/>
      <c r="C25" s="13">
        <v>15</v>
      </c>
      <c r="D25" s="12">
        <v>72</v>
      </c>
      <c r="E25" s="12">
        <v>3</v>
      </c>
      <c r="F25" s="12">
        <v>9</v>
      </c>
      <c r="G25" s="12">
        <v>78</v>
      </c>
      <c r="H25" s="14">
        <v>16.25</v>
      </c>
      <c r="I25" s="13">
        <f t="shared" si="5"/>
        <v>140</v>
      </c>
      <c r="J25" s="13">
        <f t="shared" si="6"/>
        <v>78</v>
      </c>
      <c r="K25" s="28" t="s">
        <v>22</v>
      </c>
      <c r="L25" s="24">
        <f t="shared" si="2"/>
        <v>78</v>
      </c>
      <c r="M25">
        <f t="shared" si="3"/>
        <v>0</v>
      </c>
      <c r="O25" s="21">
        <f t="shared" si="4"/>
        <v>0.5571428571428572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ht="14.25">
      <c r="A26" s="12">
        <v>3</v>
      </c>
      <c r="B26" s="12"/>
      <c r="C26" s="13">
        <v>1</v>
      </c>
      <c r="D26" s="12">
        <v>68</v>
      </c>
      <c r="E26" s="12">
        <v>10</v>
      </c>
      <c r="F26" s="12">
        <v>7</v>
      </c>
      <c r="G26" s="12">
        <v>65</v>
      </c>
      <c r="H26" s="14">
        <v>16.28</v>
      </c>
      <c r="I26" s="13">
        <f t="shared" si="5"/>
        <v>140</v>
      </c>
      <c r="J26" s="13">
        <f t="shared" si="6"/>
        <v>68</v>
      </c>
      <c r="K26" s="28" t="s">
        <v>19</v>
      </c>
      <c r="L26" s="24">
        <f t="shared" si="2"/>
        <v>65</v>
      </c>
      <c r="M26">
        <f t="shared" si="3"/>
        <v>0</v>
      </c>
      <c r="O26" s="21">
        <f t="shared" si="4"/>
        <v>0.4857142857142857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ht="14.25">
      <c r="A27" s="12">
        <v>14</v>
      </c>
      <c r="B27" s="12"/>
      <c r="C27" s="13">
        <v>15</v>
      </c>
      <c r="D27" s="12">
        <v>54</v>
      </c>
      <c r="E27" s="12">
        <v>10</v>
      </c>
      <c r="F27" s="12">
        <v>8</v>
      </c>
      <c r="G27" s="12">
        <v>52</v>
      </c>
      <c r="H27" s="14">
        <v>16.3</v>
      </c>
      <c r="I27" s="13">
        <f t="shared" si="5"/>
        <v>140</v>
      </c>
      <c r="J27" s="13">
        <f t="shared" si="6"/>
        <v>54</v>
      </c>
      <c r="K27" s="28" t="s">
        <v>20</v>
      </c>
      <c r="L27" s="24">
        <f t="shared" si="2"/>
        <v>52</v>
      </c>
      <c r="M27">
        <f t="shared" si="3"/>
        <v>0</v>
      </c>
      <c r="O27" s="21">
        <f t="shared" si="4"/>
        <v>0.38571428571428573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ht="14.25">
      <c r="A28" s="12">
        <v>207</v>
      </c>
      <c r="B28" s="12"/>
      <c r="C28" s="13" t="s">
        <v>32</v>
      </c>
      <c r="D28" s="12">
        <v>59</v>
      </c>
      <c r="E28" s="12">
        <v>9</v>
      </c>
      <c r="F28" s="12">
        <v>15</v>
      </c>
      <c r="G28" s="12">
        <v>65</v>
      </c>
      <c r="H28" s="14">
        <v>16.31</v>
      </c>
      <c r="I28" s="13">
        <f t="shared" si="5"/>
        <v>60</v>
      </c>
      <c r="J28" s="13">
        <f t="shared" si="6"/>
        <v>65</v>
      </c>
      <c r="K28" s="28" t="s">
        <v>19</v>
      </c>
      <c r="L28" s="24">
        <f t="shared" si="2"/>
        <v>65</v>
      </c>
      <c r="M28">
        <f t="shared" si="3"/>
        <v>0</v>
      </c>
      <c r="O28" s="21">
        <f t="shared" si="4"/>
        <v>1.0833333333333333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ht="14.25">
      <c r="A29" s="12">
        <v>3</v>
      </c>
      <c r="B29" s="12"/>
      <c r="C29" s="13">
        <v>1</v>
      </c>
      <c r="D29" s="12">
        <v>45</v>
      </c>
      <c r="E29" s="12">
        <v>5</v>
      </c>
      <c r="F29" s="12">
        <v>15</v>
      </c>
      <c r="G29" s="12">
        <v>55</v>
      </c>
      <c r="H29" s="14">
        <v>16.32</v>
      </c>
      <c r="I29" s="13">
        <f t="shared" si="5"/>
        <v>140</v>
      </c>
      <c r="J29" s="13">
        <f t="shared" si="6"/>
        <v>55</v>
      </c>
      <c r="K29" s="28" t="s">
        <v>19</v>
      </c>
      <c r="L29" s="24">
        <f t="shared" si="2"/>
        <v>55</v>
      </c>
      <c r="M29">
        <f t="shared" si="3"/>
        <v>0</v>
      </c>
      <c r="O29" s="21">
        <f t="shared" si="4"/>
        <v>0.39285714285714285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>
      <c r="A30" s="12">
        <v>8</v>
      </c>
      <c r="B30" s="12"/>
      <c r="C30" s="13" t="s">
        <v>33</v>
      </c>
      <c r="D30" s="12">
        <v>80</v>
      </c>
      <c r="E30" s="12">
        <v>12</v>
      </c>
      <c r="F30" s="12">
        <v>7</v>
      </c>
      <c r="G30" s="12">
        <v>75</v>
      </c>
      <c r="H30" s="14">
        <v>16.35</v>
      </c>
      <c r="I30" s="13">
        <f t="shared" si="5"/>
        <v>140</v>
      </c>
      <c r="J30" s="13">
        <f t="shared" si="6"/>
        <v>80</v>
      </c>
      <c r="K30" s="28" t="s">
        <v>34</v>
      </c>
      <c r="L30" s="24">
        <f t="shared" si="2"/>
        <v>75</v>
      </c>
      <c r="M30">
        <f t="shared" si="3"/>
        <v>0</v>
      </c>
      <c r="O30" s="21">
        <f t="shared" si="4"/>
        <v>0.5714285714285714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>
      <c r="A31" s="12">
        <v>3</v>
      </c>
      <c r="B31" s="12"/>
      <c r="C31" s="13">
        <v>1</v>
      </c>
      <c r="D31" s="12">
        <v>53</v>
      </c>
      <c r="E31" s="12">
        <v>12</v>
      </c>
      <c r="F31" s="12">
        <v>6</v>
      </c>
      <c r="G31" s="12">
        <v>47</v>
      </c>
      <c r="H31" s="14">
        <v>16.36</v>
      </c>
      <c r="I31" s="13">
        <f t="shared" si="5"/>
        <v>140</v>
      </c>
      <c r="J31" s="13">
        <f t="shared" si="6"/>
        <v>53</v>
      </c>
      <c r="K31" s="28" t="s">
        <v>19</v>
      </c>
      <c r="L31" s="24">
        <f t="shared" si="2"/>
        <v>47</v>
      </c>
      <c r="M31">
        <f t="shared" si="3"/>
        <v>0</v>
      </c>
      <c r="O31" s="21">
        <f t="shared" si="4"/>
        <v>0.37857142857142856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25">
      <c r="A32" s="12">
        <v>14</v>
      </c>
      <c r="B32" s="12"/>
      <c r="C32" s="13">
        <v>2</v>
      </c>
      <c r="D32" s="12">
        <v>54</v>
      </c>
      <c r="E32" s="12">
        <v>4</v>
      </c>
      <c r="F32" s="12">
        <v>15</v>
      </c>
      <c r="G32" s="12">
        <v>65</v>
      </c>
      <c r="H32" s="14">
        <v>16.37</v>
      </c>
      <c r="I32" s="13">
        <f t="shared" si="5"/>
        <v>140</v>
      </c>
      <c r="J32" s="13">
        <f t="shared" si="6"/>
        <v>65</v>
      </c>
      <c r="K32" s="28" t="s">
        <v>19</v>
      </c>
      <c r="L32" s="24">
        <f t="shared" si="2"/>
        <v>65</v>
      </c>
      <c r="M32">
        <f t="shared" si="3"/>
        <v>0</v>
      </c>
      <c r="O32" s="21">
        <f t="shared" si="4"/>
        <v>0.4642857142857143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>
      <c r="A33" s="12">
        <v>8</v>
      </c>
      <c r="B33" s="12"/>
      <c r="C33" s="13">
        <v>15</v>
      </c>
      <c r="D33" s="12">
        <v>62</v>
      </c>
      <c r="E33" s="12">
        <v>8</v>
      </c>
      <c r="F33" s="12">
        <v>6</v>
      </c>
      <c r="G33" s="12">
        <v>60</v>
      </c>
      <c r="H33" s="14">
        <v>16.39</v>
      </c>
      <c r="I33" s="13">
        <f t="shared" si="5"/>
        <v>140</v>
      </c>
      <c r="J33" s="13">
        <f t="shared" si="6"/>
        <v>62</v>
      </c>
      <c r="K33" s="28" t="s">
        <v>20</v>
      </c>
      <c r="L33" s="24">
        <f t="shared" si="2"/>
        <v>60</v>
      </c>
      <c r="M33">
        <f t="shared" si="3"/>
        <v>0</v>
      </c>
      <c r="O33" s="21">
        <f t="shared" si="4"/>
        <v>0.44285714285714284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>
      <c r="A34" s="12">
        <v>207</v>
      </c>
      <c r="B34" s="12"/>
      <c r="C34" s="13" t="s">
        <v>32</v>
      </c>
      <c r="D34" s="12">
        <v>45</v>
      </c>
      <c r="E34" s="12">
        <v>6</v>
      </c>
      <c r="F34" s="12">
        <v>3</v>
      </c>
      <c r="G34" s="12">
        <v>42</v>
      </c>
      <c r="H34" s="14">
        <v>16.39</v>
      </c>
      <c r="I34" s="13">
        <f t="shared" si="5"/>
        <v>60</v>
      </c>
      <c r="J34" s="13">
        <f t="shared" si="6"/>
        <v>45</v>
      </c>
      <c r="K34" s="28" t="s">
        <v>19</v>
      </c>
      <c r="L34" s="24">
        <f t="shared" si="2"/>
        <v>42</v>
      </c>
      <c r="M34">
        <f t="shared" si="3"/>
        <v>0</v>
      </c>
      <c r="O34" s="21">
        <f t="shared" si="4"/>
        <v>0.75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25">
      <c r="A35" s="12">
        <v>3</v>
      </c>
      <c r="B35" s="12"/>
      <c r="C35" s="13">
        <v>1</v>
      </c>
      <c r="D35" s="12">
        <v>39</v>
      </c>
      <c r="E35" s="12">
        <v>4</v>
      </c>
      <c r="F35" s="12">
        <v>5</v>
      </c>
      <c r="G35" s="12">
        <v>40</v>
      </c>
      <c r="H35" s="14">
        <v>16.4</v>
      </c>
      <c r="I35" s="13">
        <f t="shared" si="5"/>
        <v>140</v>
      </c>
      <c r="J35" s="13">
        <f t="shared" si="6"/>
        <v>40</v>
      </c>
      <c r="K35" s="28" t="s">
        <v>19</v>
      </c>
      <c r="L35" s="24">
        <f t="shared" si="2"/>
        <v>40</v>
      </c>
      <c r="M35">
        <f t="shared" si="3"/>
        <v>0</v>
      </c>
      <c r="O35" s="21">
        <f t="shared" si="4"/>
        <v>0.2857142857142857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>
      <c r="A36" s="12">
        <v>3</v>
      </c>
      <c r="B36" s="12"/>
      <c r="C36" s="13">
        <v>15</v>
      </c>
      <c r="D36" s="12">
        <v>68</v>
      </c>
      <c r="E36" s="12">
        <v>5</v>
      </c>
      <c r="F36" s="12">
        <v>12</v>
      </c>
      <c r="G36" s="12">
        <v>75</v>
      </c>
      <c r="H36" s="14">
        <v>16.44</v>
      </c>
      <c r="I36" s="13">
        <f t="shared" si="5"/>
        <v>140</v>
      </c>
      <c r="J36" s="13">
        <f aca="true" t="shared" si="7" ref="J36:J72">MAX(D36,G36)</f>
        <v>75</v>
      </c>
      <c r="K36" s="28" t="s">
        <v>19</v>
      </c>
      <c r="L36" s="24">
        <f t="shared" si="2"/>
        <v>75</v>
      </c>
      <c r="M36">
        <f t="shared" si="3"/>
        <v>0</v>
      </c>
      <c r="O36" s="21">
        <f t="shared" si="4"/>
        <v>0.5357142857142857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>
      <c r="A37" s="12">
        <v>14</v>
      </c>
      <c r="B37" s="12"/>
      <c r="C37" s="13">
        <v>1</v>
      </c>
      <c r="D37" s="12">
        <v>50</v>
      </c>
      <c r="E37" s="12">
        <v>9</v>
      </c>
      <c r="F37" s="12">
        <v>15</v>
      </c>
      <c r="G37" s="12">
        <v>56</v>
      </c>
      <c r="H37" s="14">
        <v>16.45</v>
      </c>
      <c r="I37" s="13">
        <f t="shared" si="5"/>
        <v>140</v>
      </c>
      <c r="J37" s="13">
        <f t="shared" si="7"/>
        <v>56</v>
      </c>
      <c r="K37" s="28" t="s">
        <v>19</v>
      </c>
      <c r="L37" s="24">
        <f t="shared" si="2"/>
        <v>56</v>
      </c>
      <c r="M37">
        <f t="shared" si="3"/>
        <v>0</v>
      </c>
      <c r="O37" s="21">
        <f t="shared" si="4"/>
        <v>0.4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>
      <c r="A38" s="12">
        <v>3</v>
      </c>
      <c r="B38" s="12"/>
      <c r="C38" s="13">
        <v>1</v>
      </c>
      <c r="D38" s="12">
        <v>66</v>
      </c>
      <c r="E38" s="12">
        <v>16</v>
      </c>
      <c r="F38" s="12">
        <v>15</v>
      </c>
      <c r="G38" s="12">
        <v>65</v>
      </c>
      <c r="H38" s="14">
        <v>16.48</v>
      </c>
      <c r="I38" s="13">
        <f t="shared" si="5"/>
        <v>140</v>
      </c>
      <c r="J38" s="13">
        <f t="shared" si="7"/>
        <v>66</v>
      </c>
      <c r="K38" s="28" t="s">
        <v>19</v>
      </c>
      <c r="L38" s="24">
        <f t="shared" si="2"/>
        <v>65</v>
      </c>
      <c r="M38">
        <f t="shared" si="3"/>
        <v>0</v>
      </c>
      <c r="O38" s="21">
        <f t="shared" si="4"/>
        <v>0.4714285714285714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4.25">
      <c r="A39" s="12">
        <v>207</v>
      </c>
      <c r="B39" s="12"/>
      <c r="C39" s="13" t="s">
        <v>32</v>
      </c>
      <c r="D39" s="12">
        <v>60</v>
      </c>
      <c r="E39" s="12">
        <v>14</v>
      </c>
      <c r="F39" s="12">
        <v>12</v>
      </c>
      <c r="G39" s="12">
        <v>58</v>
      </c>
      <c r="H39" s="14">
        <v>16.49</v>
      </c>
      <c r="I39" s="13">
        <f t="shared" si="5"/>
        <v>60</v>
      </c>
      <c r="J39" s="13">
        <f t="shared" si="7"/>
        <v>60</v>
      </c>
      <c r="K39" s="28" t="s">
        <v>22</v>
      </c>
      <c r="L39" s="24">
        <f t="shared" si="2"/>
        <v>58</v>
      </c>
      <c r="M39">
        <f t="shared" si="3"/>
        <v>0</v>
      </c>
      <c r="O39" s="21">
        <f t="shared" si="4"/>
        <v>1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ht="14.25">
      <c r="A40" s="12">
        <v>8</v>
      </c>
      <c r="B40" s="12"/>
      <c r="C40" s="13" t="s">
        <v>33</v>
      </c>
      <c r="D40" s="12">
        <v>87</v>
      </c>
      <c r="E40" s="12">
        <v>6</v>
      </c>
      <c r="F40" s="12">
        <v>4</v>
      </c>
      <c r="G40" s="12">
        <v>85</v>
      </c>
      <c r="H40" s="14">
        <v>16.49</v>
      </c>
      <c r="I40" s="13">
        <f t="shared" si="5"/>
        <v>140</v>
      </c>
      <c r="J40" s="13">
        <f t="shared" si="7"/>
        <v>87</v>
      </c>
      <c r="K40" s="28" t="s">
        <v>22</v>
      </c>
      <c r="L40" s="24">
        <f t="shared" si="2"/>
        <v>85</v>
      </c>
      <c r="M40">
        <f t="shared" si="3"/>
        <v>0</v>
      </c>
      <c r="O40" s="21">
        <f t="shared" si="4"/>
        <v>0.6214285714285714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ht="14.25">
      <c r="A41" s="12">
        <v>3</v>
      </c>
      <c r="B41" s="12"/>
      <c r="C41" s="13">
        <v>15</v>
      </c>
      <c r="D41" s="12">
        <v>47</v>
      </c>
      <c r="E41" s="12">
        <v>7</v>
      </c>
      <c r="F41" s="12">
        <v>10</v>
      </c>
      <c r="G41" s="12">
        <v>50</v>
      </c>
      <c r="H41" s="14">
        <v>16.52</v>
      </c>
      <c r="I41" s="13">
        <f t="shared" si="5"/>
        <v>140</v>
      </c>
      <c r="J41" s="13">
        <f t="shared" si="7"/>
        <v>50</v>
      </c>
      <c r="K41" s="28" t="s">
        <v>19</v>
      </c>
      <c r="L41" s="24">
        <f aca="true" t="shared" si="8" ref="L41:L72">D41-E41+F41</f>
        <v>50</v>
      </c>
      <c r="M41">
        <f aca="true" t="shared" si="9" ref="M41:M72">IF(L41-G41=0,0,"chyba")</f>
        <v>0</v>
      </c>
      <c r="O41" s="21">
        <f aca="true" t="shared" si="10" ref="O41:O72">J41/I41</f>
        <v>0.35714285714285715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ht="14.25">
      <c r="A42" s="12">
        <v>14</v>
      </c>
      <c r="B42" s="12"/>
      <c r="C42" s="13">
        <v>1</v>
      </c>
      <c r="D42" s="12">
        <v>52</v>
      </c>
      <c r="E42" s="12">
        <v>6</v>
      </c>
      <c r="F42" s="12">
        <v>12</v>
      </c>
      <c r="G42" s="12">
        <v>58</v>
      </c>
      <c r="H42" s="14">
        <v>16.54</v>
      </c>
      <c r="I42" s="13">
        <f t="shared" si="5"/>
        <v>140</v>
      </c>
      <c r="J42" s="13">
        <f t="shared" si="7"/>
        <v>58</v>
      </c>
      <c r="K42" s="28" t="s">
        <v>20</v>
      </c>
      <c r="L42" s="24">
        <f t="shared" si="8"/>
        <v>58</v>
      </c>
      <c r="M42">
        <f t="shared" si="9"/>
        <v>0</v>
      </c>
      <c r="O42" s="21">
        <f t="shared" si="10"/>
        <v>0.4142857142857143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25">
      <c r="A43" s="12">
        <v>207</v>
      </c>
      <c r="B43" s="12"/>
      <c r="C43" s="13" t="s">
        <v>32</v>
      </c>
      <c r="D43" s="12">
        <v>57</v>
      </c>
      <c r="E43" s="12">
        <v>13</v>
      </c>
      <c r="F43" s="12">
        <v>6</v>
      </c>
      <c r="G43" s="12">
        <v>50</v>
      </c>
      <c r="H43" s="14">
        <v>16.54</v>
      </c>
      <c r="I43" s="13">
        <f t="shared" si="5"/>
        <v>60</v>
      </c>
      <c r="J43" s="13">
        <f t="shared" si="7"/>
        <v>57</v>
      </c>
      <c r="K43" s="28" t="s">
        <v>19</v>
      </c>
      <c r="L43" s="24">
        <f t="shared" si="8"/>
        <v>50</v>
      </c>
      <c r="M43">
        <f t="shared" si="9"/>
        <v>0</v>
      </c>
      <c r="O43" s="21">
        <f t="shared" si="10"/>
        <v>0.95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>
      <c r="A44" s="12">
        <v>3</v>
      </c>
      <c r="B44" s="12"/>
      <c r="C44" s="13">
        <v>15</v>
      </c>
      <c r="D44" s="12">
        <v>57</v>
      </c>
      <c r="E44" s="12">
        <v>3</v>
      </c>
      <c r="F44" s="12">
        <v>16</v>
      </c>
      <c r="G44" s="12">
        <v>70</v>
      </c>
      <c r="H44" s="14">
        <v>16.56</v>
      </c>
      <c r="I44" s="13">
        <f t="shared" si="5"/>
        <v>140</v>
      </c>
      <c r="J44" s="13">
        <f t="shared" si="7"/>
        <v>70</v>
      </c>
      <c r="K44" s="28" t="s">
        <v>19</v>
      </c>
      <c r="L44" s="24">
        <f t="shared" si="8"/>
        <v>70</v>
      </c>
      <c r="M44">
        <f t="shared" si="9"/>
        <v>0</v>
      </c>
      <c r="O44" s="21">
        <f t="shared" si="10"/>
        <v>0.5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25">
      <c r="A45" s="12">
        <v>8</v>
      </c>
      <c r="B45" s="12"/>
      <c r="C45" s="13">
        <v>1</v>
      </c>
      <c r="D45" s="12">
        <v>81</v>
      </c>
      <c r="E45" s="12">
        <v>11</v>
      </c>
      <c r="F45" s="12">
        <v>4</v>
      </c>
      <c r="G45" s="12">
        <v>74</v>
      </c>
      <c r="H45" s="14">
        <v>16.57</v>
      </c>
      <c r="I45" s="13">
        <f t="shared" si="5"/>
        <v>140</v>
      </c>
      <c r="J45" s="13">
        <f t="shared" si="7"/>
        <v>81</v>
      </c>
      <c r="K45" s="28" t="s">
        <v>22</v>
      </c>
      <c r="L45" s="24">
        <f t="shared" si="8"/>
        <v>74</v>
      </c>
      <c r="M45">
        <f t="shared" si="9"/>
        <v>0</v>
      </c>
      <c r="O45" s="21">
        <f t="shared" si="10"/>
        <v>0.5785714285714286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ht="14.25">
      <c r="A46" s="12">
        <v>3</v>
      </c>
      <c r="B46" s="12"/>
      <c r="C46" s="13">
        <v>1</v>
      </c>
      <c r="D46" s="12">
        <v>83</v>
      </c>
      <c r="E46" s="12">
        <v>8</v>
      </c>
      <c r="F46" s="12">
        <v>10</v>
      </c>
      <c r="G46" s="12">
        <v>85</v>
      </c>
      <c r="H46" s="14">
        <v>17.01</v>
      </c>
      <c r="I46" s="13">
        <f t="shared" si="5"/>
        <v>140</v>
      </c>
      <c r="J46" s="13">
        <f t="shared" si="7"/>
        <v>85</v>
      </c>
      <c r="K46" s="28" t="s">
        <v>20</v>
      </c>
      <c r="L46" s="24">
        <f t="shared" si="8"/>
        <v>85</v>
      </c>
      <c r="M46">
        <f t="shared" si="9"/>
        <v>0</v>
      </c>
      <c r="O46" s="21">
        <f t="shared" si="10"/>
        <v>0.6071428571428571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45" ht="14.25">
      <c r="A47" s="12">
        <v>207</v>
      </c>
      <c r="B47" s="12"/>
      <c r="C47" s="13" t="s">
        <v>32</v>
      </c>
      <c r="D47" s="12">
        <v>42</v>
      </c>
      <c r="E47" s="12">
        <v>6</v>
      </c>
      <c r="F47" s="12">
        <v>4</v>
      </c>
      <c r="G47" s="12">
        <v>40</v>
      </c>
      <c r="H47" s="14">
        <v>17.01</v>
      </c>
      <c r="I47" s="13">
        <f t="shared" si="5"/>
        <v>60</v>
      </c>
      <c r="J47" s="13">
        <f t="shared" si="7"/>
        <v>42</v>
      </c>
      <c r="K47" s="28" t="s">
        <v>19</v>
      </c>
      <c r="L47" s="24">
        <f t="shared" si="8"/>
        <v>40</v>
      </c>
      <c r="M47">
        <f t="shared" si="9"/>
        <v>0</v>
      </c>
      <c r="O47" s="21">
        <f t="shared" si="10"/>
        <v>0.7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ht="14.25">
      <c r="A48" s="12">
        <v>14</v>
      </c>
      <c r="B48" s="12"/>
      <c r="C48" s="13">
        <v>14</v>
      </c>
      <c r="D48" s="12">
        <v>53</v>
      </c>
      <c r="E48" s="12">
        <v>8</v>
      </c>
      <c r="F48" s="12">
        <v>11</v>
      </c>
      <c r="G48" s="12">
        <v>56</v>
      </c>
      <c r="H48" s="14">
        <v>17.02</v>
      </c>
      <c r="I48" s="13">
        <f t="shared" si="5"/>
        <v>140</v>
      </c>
      <c r="J48" s="13">
        <f t="shared" si="7"/>
        <v>56</v>
      </c>
      <c r="K48" s="28" t="s">
        <v>20</v>
      </c>
      <c r="L48" s="24">
        <f t="shared" si="8"/>
        <v>56</v>
      </c>
      <c r="M48">
        <f t="shared" si="9"/>
        <v>0</v>
      </c>
      <c r="O48" s="21">
        <f t="shared" si="10"/>
        <v>0.4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ht="14.25">
      <c r="A49" s="12">
        <v>8</v>
      </c>
      <c r="B49" s="12"/>
      <c r="C49" s="13">
        <v>15</v>
      </c>
      <c r="D49" s="12">
        <v>67</v>
      </c>
      <c r="E49" s="12">
        <v>12</v>
      </c>
      <c r="F49" s="12">
        <v>10</v>
      </c>
      <c r="G49" s="12">
        <v>65</v>
      </c>
      <c r="H49" s="14">
        <v>17.04</v>
      </c>
      <c r="I49" s="13">
        <f t="shared" si="5"/>
        <v>140</v>
      </c>
      <c r="J49" s="13">
        <f t="shared" si="7"/>
        <v>67</v>
      </c>
      <c r="K49" s="28" t="s">
        <v>21</v>
      </c>
      <c r="L49" s="24">
        <f t="shared" si="8"/>
        <v>65</v>
      </c>
      <c r="M49">
        <f t="shared" si="9"/>
        <v>0</v>
      </c>
      <c r="O49" s="21">
        <f t="shared" si="10"/>
        <v>0.4785714285714286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ht="14.25">
      <c r="A50" s="12">
        <v>3</v>
      </c>
      <c r="B50" s="12"/>
      <c r="C50" s="13">
        <v>14</v>
      </c>
      <c r="D50" s="12">
        <v>48</v>
      </c>
      <c r="E50" s="12">
        <v>2</v>
      </c>
      <c r="F50" s="12">
        <v>4</v>
      </c>
      <c r="G50" s="12">
        <v>50</v>
      </c>
      <c r="H50" s="14">
        <v>17.04</v>
      </c>
      <c r="I50" s="13">
        <f t="shared" si="5"/>
        <v>140</v>
      </c>
      <c r="J50" s="13">
        <f t="shared" si="7"/>
        <v>50</v>
      </c>
      <c r="K50" s="28" t="s">
        <v>19</v>
      </c>
      <c r="L50" s="24">
        <f t="shared" si="8"/>
        <v>50</v>
      </c>
      <c r="M50">
        <f t="shared" si="9"/>
        <v>0</v>
      </c>
      <c r="O50" s="21">
        <f t="shared" si="10"/>
        <v>0.35714285714285715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ht="14.25">
      <c r="A51" s="12">
        <v>3</v>
      </c>
      <c r="B51" s="12"/>
      <c r="C51" s="13">
        <v>1</v>
      </c>
      <c r="D51" s="12">
        <v>65</v>
      </c>
      <c r="E51" s="12">
        <v>9</v>
      </c>
      <c r="F51" s="12">
        <v>9</v>
      </c>
      <c r="G51" s="12">
        <v>65</v>
      </c>
      <c r="H51" s="14">
        <v>17.08</v>
      </c>
      <c r="I51" s="13">
        <f t="shared" si="5"/>
        <v>140</v>
      </c>
      <c r="J51" s="13">
        <f t="shared" si="7"/>
        <v>65</v>
      </c>
      <c r="K51" s="28" t="s">
        <v>19</v>
      </c>
      <c r="L51" s="24">
        <f t="shared" si="8"/>
        <v>65</v>
      </c>
      <c r="M51">
        <f t="shared" si="9"/>
        <v>0</v>
      </c>
      <c r="O51" s="21">
        <f t="shared" si="10"/>
        <v>0.4642857142857143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ht="14.25">
      <c r="A52" s="12">
        <v>207</v>
      </c>
      <c r="B52" s="12"/>
      <c r="C52" s="13" t="s">
        <v>32</v>
      </c>
      <c r="D52" s="12">
        <v>49</v>
      </c>
      <c r="E52" s="12">
        <v>9</v>
      </c>
      <c r="F52" s="12">
        <v>5</v>
      </c>
      <c r="G52" s="12">
        <v>45</v>
      </c>
      <c r="H52" s="14">
        <v>17.09</v>
      </c>
      <c r="I52" s="13">
        <f t="shared" si="5"/>
        <v>60</v>
      </c>
      <c r="J52" s="13">
        <f t="shared" si="7"/>
        <v>49</v>
      </c>
      <c r="K52" s="28" t="s">
        <v>19</v>
      </c>
      <c r="L52" s="24">
        <f t="shared" si="8"/>
        <v>45</v>
      </c>
      <c r="M52">
        <f t="shared" si="9"/>
        <v>0</v>
      </c>
      <c r="O52" s="21">
        <f t="shared" si="10"/>
        <v>0.8166666666666667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ht="14.25">
      <c r="A53" s="12">
        <v>3</v>
      </c>
      <c r="B53" s="12"/>
      <c r="C53" s="13">
        <v>1</v>
      </c>
      <c r="D53" s="12">
        <v>87</v>
      </c>
      <c r="E53" s="12">
        <v>12</v>
      </c>
      <c r="F53" s="12">
        <v>10</v>
      </c>
      <c r="G53" s="12">
        <v>85</v>
      </c>
      <c r="H53" s="14">
        <v>17.12</v>
      </c>
      <c r="I53" s="13">
        <f>IF(C53=1,140,IF(C53=2,140,IF(C53="K",140,IF(C53=14,140,IF(C53=15,140,IF(C53="SD",60,140))))))</f>
        <v>140</v>
      </c>
      <c r="J53" s="13">
        <f>MAX(D53,G53)</f>
        <v>87</v>
      </c>
      <c r="K53" s="28" t="s">
        <v>19</v>
      </c>
      <c r="L53" s="24">
        <f t="shared" si="8"/>
        <v>85</v>
      </c>
      <c r="M53">
        <f t="shared" si="9"/>
        <v>0</v>
      </c>
      <c r="O53" s="21">
        <f t="shared" si="10"/>
        <v>0.6214285714285714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ht="14.25">
      <c r="A54" s="12">
        <v>14</v>
      </c>
      <c r="B54" s="12"/>
      <c r="C54" s="13">
        <v>1</v>
      </c>
      <c r="D54" s="12">
        <v>60</v>
      </c>
      <c r="E54" s="12">
        <v>7</v>
      </c>
      <c r="F54" s="12">
        <v>12</v>
      </c>
      <c r="G54" s="12">
        <v>65</v>
      </c>
      <c r="H54" s="14">
        <v>17.12</v>
      </c>
      <c r="I54" s="13">
        <f>IF(C54=1,140,IF(C54=2,140,IF(C54="K",140,IF(C54=14,140,IF(C54=15,140,IF(C54="SD",60,140))))))</f>
        <v>140</v>
      </c>
      <c r="J54" s="13">
        <f>MAX(D54,G54)</f>
        <v>65</v>
      </c>
      <c r="K54" s="28" t="s">
        <v>22</v>
      </c>
      <c r="L54" s="24">
        <f t="shared" si="8"/>
        <v>65</v>
      </c>
      <c r="M54">
        <f t="shared" si="9"/>
        <v>0</v>
      </c>
      <c r="O54" s="21">
        <f t="shared" si="10"/>
        <v>0.4642857142857143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ht="14.25">
      <c r="A55" s="12">
        <v>8</v>
      </c>
      <c r="B55" s="12"/>
      <c r="C55" s="13" t="s">
        <v>33</v>
      </c>
      <c r="D55" s="12">
        <v>77</v>
      </c>
      <c r="E55" s="12">
        <v>4</v>
      </c>
      <c r="F55" s="12">
        <v>12</v>
      </c>
      <c r="G55" s="12">
        <v>85</v>
      </c>
      <c r="H55" s="14">
        <v>17.13</v>
      </c>
      <c r="I55" s="13">
        <f t="shared" si="5"/>
        <v>140</v>
      </c>
      <c r="J55" s="13">
        <f t="shared" si="7"/>
        <v>85</v>
      </c>
      <c r="K55" s="28" t="s">
        <v>22</v>
      </c>
      <c r="L55" s="24">
        <f t="shared" si="8"/>
        <v>85</v>
      </c>
      <c r="M55">
        <f t="shared" si="9"/>
        <v>0</v>
      </c>
      <c r="O55" s="21">
        <f t="shared" si="10"/>
        <v>0.6071428571428571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ht="14.25">
      <c r="A56" s="12">
        <v>3</v>
      </c>
      <c r="B56" s="12"/>
      <c r="C56" s="13">
        <v>1</v>
      </c>
      <c r="D56" s="12">
        <v>51</v>
      </c>
      <c r="E56" s="12">
        <v>8</v>
      </c>
      <c r="F56" s="12">
        <v>7</v>
      </c>
      <c r="G56" s="12">
        <v>50</v>
      </c>
      <c r="H56" s="14">
        <v>17.16</v>
      </c>
      <c r="I56" s="13">
        <f t="shared" si="5"/>
        <v>140</v>
      </c>
      <c r="J56" s="13">
        <f t="shared" si="7"/>
        <v>51</v>
      </c>
      <c r="K56" s="28" t="s">
        <v>19</v>
      </c>
      <c r="L56" s="24">
        <f t="shared" si="8"/>
        <v>50</v>
      </c>
      <c r="M56">
        <f t="shared" si="9"/>
        <v>0</v>
      </c>
      <c r="O56" s="21">
        <f t="shared" si="10"/>
        <v>0.36428571428571427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ht="14.25">
      <c r="A57" s="12">
        <v>207</v>
      </c>
      <c r="B57" s="12"/>
      <c r="C57" s="13" t="s">
        <v>32</v>
      </c>
      <c r="D57" s="12">
        <v>51</v>
      </c>
      <c r="E57" s="12">
        <v>13</v>
      </c>
      <c r="F57" s="12">
        <v>7</v>
      </c>
      <c r="G57" s="12">
        <v>45</v>
      </c>
      <c r="H57" s="14">
        <v>17.16</v>
      </c>
      <c r="I57" s="13">
        <f t="shared" si="5"/>
        <v>60</v>
      </c>
      <c r="J57" s="13">
        <f t="shared" si="7"/>
        <v>51</v>
      </c>
      <c r="K57" s="28" t="s">
        <v>19</v>
      </c>
      <c r="L57" s="24">
        <f t="shared" si="8"/>
        <v>45</v>
      </c>
      <c r="M57">
        <f t="shared" si="9"/>
        <v>0</v>
      </c>
      <c r="O57" s="21">
        <f t="shared" si="10"/>
        <v>0.85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ht="14.25">
      <c r="A58" s="12">
        <v>14</v>
      </c>
      <c r="B58" s="12"/>
      <c r="C58" s="13">
        <v>1</v>
      </c>
      <c r="D58" s="12">
        <v>48</v>
      </c>
      <c r="E58" s="12">
        <v>10</v>
      </c>
      <c r="F58" s="12">
        <v>8</v>
      </c>
      <c r="G58" s="12">
        <v>46</v>
      </c>
      <c r="H58" s="14">
        <v>17.17</v>
      </c>
      <c r="I58" s="13">
        <f t="shared" si="5"/>
        <v>140</v>
      </c>
      <c r="J58" s="13">
        <f t="shared" si="7"/>
        <v>48</v>
      </c>
      <c r="K58" s="28" t="s">
        <v>19</v>
      </c>
      <c r="L58" s="24">
        <f t="shared" si="8"/>
        <v>46</v>
      </c>
      <c r="M58">
        <f t="shared" si="9"/>
        <v>0</v>
      </c>
      <c r="O58" s="21">
        <f t="shared" si="10"/>
        <v>0.34285714285714286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ht="14.25">
      <c r="A59" s="12">
        <v>3</v>
      </c>
      <c r="B59" s="12"/>
      <c r="C59" s="13">
        <v>15</v>
      </c>
      <c r="D59" s="12">
        <v>51</v>
      </c>
      <c r="E59" s="12">
        <v>2</v>
      </c>
      <c r="F59" s="12">
        <v>26</v>
      </c>
      <c r="G59" s="12">
        <v>75</v>
      </c>
      <c r="H59" s="14">
        <v>17.2</v>
      </c>
      <c r="I59" s="13">
        <f>IF(C59=1,140,IF(C59=2,140,IF(C59="K",140,IF(C59=14,140,IF(C59=15,140,IF(C59="SD",60,140))))))</f>
        <v>140</v>
      </c>
      <c r="J59" s="13">
        <f>MAX(D59,G59)</f>
        <v>75</v>
      </c>
      <c r="K59" s="28" t="s">
        <v>19</v>
      </c>
      <c r="L59" s="24">
        <f t="shared" si="8"/>
        <v>75</v>
      </c>
      <c r="M59">
        <f t="shared" si="9"/>
        <v>0</v>
      </c>
      <c r="O59" s="21">
        <f t="shared" si="10"/>
        <v>0.5357142857142857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ht="14.25">
      <c r="A60" s="12">
        <v>8</v>
      </c>
      <c r="B60" s="12"/>
      <c r="C60" s="13" t="s">
        <v>33</v>
      </c>
      <c r="D60" s="12">
        <v>85</v>
      </c>
      <c r="E60" s="12">
        <v>6</v>
      </c>
      <c r="F60" s="12">
        <v>8</v>
      </c>
      <c r="G60" s="12">
        <v>87</v>
      </c>
      <c r="H60" s="14">
        <v>17.2</v>
      </c>
      <c r="I60" s="13">
        <f>IF(C60=1,140,IF(C60=2,140,IF(C60="K",140,IF(C60=14,140,IF(C60=15,140,IF(C60="SD",60,140))))))</f>
        <v>140</v>
      </c>
      <c r="J60" s="13">
        <f>MAX(D60,G60)</f>
        <v>87</v>
      </c>
      <c r="K60" s="28" t="s">
        <v>21</v>
      </c>
      <c r="L60" s="24">
        <f t="shared" si="8"/>
        <v>87</v>
      </c>
      <c r="M60">
        <f t="shared" si="9"/>
        <v>0</v>
      </c>
      <c r="O60" s="21">
        <f t="shared" si="10"/>
        <v>0.6214285714285714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ht="14.25">
      <c r="A61" s="12">
        <v>3</v>
      </c>
      <c r="B61" s="12"/>
      <c r="C61" s="13">
        <v>1</v>
      </c>
      <c r="D61" s="12">
        <v>76</v>
      </c>
      <c r="E61" s="12">
        <v>9</v>
      </c>
      <c r="F61" s="12">
        <v>8</v>
      </c>
      <c r="G61" s="12">
        <v>75</v>
      </c>
      <c r="H61" s="14">
        <v>17.24</v>
      </c>
      <c r="I61" s="13">
        <f t="shared" si="5"/>
        <v>140</v>
      </c>
      <c r="J61" s="13">
        <f t="shared" si="7"/>
        <v>76</v>
      </c>
      <c r="K61" s="28" t="s">
        <v>19</v>
      </c>
      <c r="L61" s="24">
        <f t="shared" si="8"/>
        <v>75</v>
      </c>
      <c r="M61">
        <f t="shared" si="9"/>
        <v>0</v>
      </c>
      <c r="O61" s="21">
        <f t="shared" si="10"/>
        <v>0.5428571428571428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ht="14.25">
      <c r="A62" s="12">
        <v>207</v>
      </c>
      <c r="B62" s="12"/>
      <c r="C62" s="13" t="s">
        <v>32</v>
      </c>
      <c r="D62" s="12">
        <v>42</v>
      </c>
      <c r="E62" s="12">
        <v>10</v>
      </c>
      <c r="F62" s="12">
        <v>8</v>
      </c>
      <c r="G62" s="12">
        <v>40</v>
      </c>
      <c r="H62" s="14">
        <v>17.24</v>
      </c>
      <c r="I62" s="13">
        <f t="shared" si="5"/>
        <v>60</v>
      </c>
      <c r="J62" s="13">
        <f t="shared" si="7"/>
        <v>42</v>
      </c>
      <c r="K62" s="28" t="s">
        <v>19</v>
      </c>
      <c r="L62" s="24">
        <f t="shared" si="8"/>
        <v>40</v>
      </c>
      <c r="M62">
        <f t="shared" si="9"/>
        <v>0</v>
      </c>
      <c r="O62" s="21">
        <f t="shared" si="10"/>
        <v>0.7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ht="14.25">
      <c r="A63" s="12">
        <v>14</v>
      </c>
      <c r="B63" s="12"/>
      <c r="C63" s="13">
        <v>1</v>
      </c>
      <c r="D63" s="12">
        <v>55</v>
      </c>
      <c r="E63" s="12">
        <v>6</v>
      </c>
      <c r="F63" s="12">
        <v>9</v>
      </c>
      <c r="G63" s="12">
        <v>58</v>
      </c>
      <c r="H63" s="14">
        <v>17.25</v>
      </c>
      <c r="I63" s="13">
        <f t="shared" si="5"/>
        <v>140</v>
      </c>
      <c r="J63" s="13">
        <f t="shared" si="7"/>
        <v>58</v>
      </c>
      <c r="K63" s="28" t="s">
        <v>19</v>
      </c>
      <c r="L63" s="24">
        <f t="shared" si="8"/>
        <v>58</v>
      </c>
      <c r="M63">
        <f t="shared" si="9"/>
        <v>0</v>
      </c>
      <c r="O63" s="21">
        <f t="shared" si="10"/>
        <v>0.4142857142857143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ht="14.25">
      <c r="A64" s="12">
        <v>3</v>
      </c>
      <c r="B64" s="12"/>
      <c r="C64" s="13">
        <v>1</v>
      </c>
      <c r="D64" s="12">
        <v>56</v>
      </c>
      <c r="E64" s="12">
        <v>8</v>
      </c>
      <c r="F64" s="12">
        <v>22</v>
      </c>
      <c r="G64" s="12">
        <v>70</v>
      </c>
      <c r="H64" s="14">
        <v>17.28</v>
      </c>
      <c r="I64" s="13">
        <f t="shared" si="5"/>
        <v>140</v>
      </c>
      <c r="J64" s="13">
        <f t="shared" si="7"/>
        <v>70</v>
      </c>
      <c r="K64" s="28" t="s">
        <v>19</v>
      </c>
      <c r="L64" s="24">
        <f t="shared" si="8"/>
        <v>70</v>
      </c>
      <c r="M64">
        <f t="shared" si="9"/>
        <v>0</v>
      </c>
      <c r="O64" s="21">
        <f t="shared" si="10"/>
        <v>0.5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ht="14.25">
      <c r="A65" s="12">
        <v>207</v>
      </c>
      <c r="B65" s="12"/>
      <c r="C65" s="13" t="s">
        <v>32</v>
      </c>
      <c r="D65" s="12">
        <v>50</v>
      </c>
      <c r="E65" s="12">
        <v>11</v>
      </c>
      <c r="F65" s="12">
        <v>8</v>
      </c>
      <c r="G65" s="12">
        <v>47</v>
      </c>
      <c r="H65" s="14">
        <v>17.31</v>
      </c>
      <c r="I65" s="13">
        <f t="shared" si="5"/>
        <v>60</v>
      </c>
      <c r="J65" s="13">
        <f t="shared" si="7"/>
        <v>50</v>
      </c>
      <c r="K65" s="28" t="s">
        <v>19</v>
      </c>
      <c r="L65" s="24">
        <f t="shared" si="8"/>
        <v>47</v>
      </c>
      <c r="M65">
        <f t="shared" si="9"/>
        <v>0</v>
      </c>
      <c r="O65" s="21">
        <f t="shared" si="10"/>
        <v>0.8333333333333334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ht="14.25">
      <c r="A66" s="12">
        <v>3</v>
      </c>
      <c r="B66" s="12"/>
      <c r="C66" s="13">
        <v>1</v>
      </c>
      <c r="D66" s="12">
        <v>65</v>
      </c>
      <c r="E66" s="12">
        <v>8</v>
      </c>
      <c r="F66" s="12">
        <v>15</v>
      </c>
      <c r="G66" s="12">
        <v>72</v>
      </c>
      <c r="H66" s="14">
        <v>17.32</v>
      </c>
      <c r="I66" s="13">
        <f t="shared" si="5"/>
        <v>140</v>
      </c>
      <c r="J66" s="13">
        <f t="shared" si="7"/>
        <v>72</v>
      </c>
      <c r="K66" s="28" t="s">
        <v>19</v>
      </c>
      <c r="L66" s="24">
        <f t="shared" si="8"/>
        <v>72</v>
      </c>
      <c r="M66">
        <f t="shared" si="9"/>
        <v>0</v>
      </c>
      <c r="O66" s="21">
        <f t="shared" si="10"/>
        <v>0.5142857142857142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5" ht="14.25">
      <c r="A67" s="12">
        <v>8</v>
      </c>
      <c r="B67" s="12"/>
      <c r="C67" s="13" t="s">
        <v>33</v>
      </c>
      <c r="D67" s="12">
        <v>95</v>
      </c>
      <c r="E67" s="12">
        <v>15</v>
      </c>
      <c r="F67" s="12">
        <v>10</v>
      </c>
      <c r="G67" s="12">
        <v>90</v>
      </c>
      <c r="H67" s="14">
        <v>17.34</v>
      </c>
      <c r="I67" s="13">
        <f t="shared" si="5"/>
        <v>140</v>
      </c>
      <c r="J67" s="13">
        <f t="shared" si="7"/>
        <v>95</v>
      </c>
      <c r="K67" s="28" t="s">
        <v>35</v>
      </c>
      <c r="L67" s="24">
        <f t="shared" si="8"/>
        <v>90</v>
      </c>
      <c r="M67">
        <f t="shared" si="9"/>
        <v>0</v>
      </c>
      <c r="O67" s="21">
        <f t="shared" si="10"/>
        <v>0.6785714285714286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45" ht="14.25">
      <c r="A68" s="12">
        <v>14</v>
      </c>
      <c r="B68" s="12"/>
      <c r="C68" s="13">
        <v>2</v>
      </c>
      <c r="D68" s="12">
        <v>60</v>
      </c>
      <c r="E68" s="12">
        <v>10</v>
      </c>
      <c r="F68" s="12">
        <v>16</v>
      </c>
      <c r="G68" s="12">
        <v>66</v>
      </c>
      <c r="H68" s="14">
        <v>17.35</v>
      </c>
      <c r="I68" s="13">
        <f t="shared" si="5"/>
        <v>140</v>
      </c>
      <c r="J68" s="13">
        <f t="shared" si="7"/>
        <v>66</v>
      </c>
      <c r="K68" s="28" t="s">
        <v>21</v>
      </c>
      <c r="L68" s="24">
        <f t="shared" si="8"/>
        <v>66</v>
      </c>
      <c r="M68">
        <f t="shared" si="9"/>
        <v>0</v>
      </c>
      <c r="O68" s="21">
        <f t="shared" si="10"/>
        <v>0.4714285714285714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  <c r="AK68" s="23"/>
      <c r="AL68" s="23"/>
      <c r="AM68" s="23"/>
      <c r="AN68" s="23"/>
      <c r="AO68" s="23"/>
      <c r="AP68" s="23"/>
      <c r="AQ68" s="23"/>
      <c r="AR68" s="23"/>
      <c r="AS68" s="23"/>
    </row>
    <row r="69" spans="1:45" ht="14.25">
      <c r="A69" s="12">
        <v>8</v>
      </c>
      <c r="B69" s="12"/>
      <c r="C69" s="13">
        <v>1</v>
      </c>
      <c r="D69" s="12">
        <v>29</v>
      </c>
      <c r="E69" s="12">
        <v>6</v>
      </c>
      <c r="F69" s="12">
        <v>5</v>
      </c>
      <c r="G69" s="12">
        <v>28</v>
      </c>
      <c r="H69" s="14">
        <v>17.35</v>
      </c>
      <c r="I69" s="13">
        <f t="shared" si="5"/>
        <v>140</v>
      </c>
      <c r="J69" s="13">
        <f t="shared" si="7"/>
        <v>29</v>
      </c>
      <c r="K69" s="28" t="s">
        <v>20</v>
      </c>
      <c r="L69" s="24">
        <f t="shared" si="8"/>
        <v>28</v>
      </c>
      <c r="M69">
        <f t="shared" si="9"/>
        <v>0</v>
      </c>
      <c r="O69" s="21">
        <f t="shared" si="10"/>
        <v>0.20714285714285716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45" ht="14.25">
      <c r="A70" s="12">
        <v>3</v>
      </c>
      <c r="B70" s="12"/>
      <c r="C70" s="13">
        <v>15</v>
      </c>
      <c r="D70" s="12">
        <v>59</v>
      </c>
      <c r="E70" s="12">
        <v>7</v>
      </c>
      <c r="F70" s="12">
        <v>8</v>
      </c>
      <c r="G70" s="12">
        <v>60</v>
      </c>
      <c r="H70" s="14">
        <v>17.36</v>
      </c>
      <c r="I70" s="13">
        <f t="shared" si="5"/>
        <v>140</v>
      </c>
      <c r="J70" s="13">
        <f t="shared" si="7"/>
        <v>60</v>
      </c>
      <c r="K70" s="28" t="s">
        <v>19</v>
      </c>
      <c r="L70" s="24">
        <f t="shared" si="8"/>
        <v>60</v>
      </c>
      <c r="M70">
        <f t="shared" si="9"/>
        <v>0</v>
      </c>
      <c r="O70" s="21">
        <f t="shared" si="10"/>
        <v>0.42857142857142855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45" ht="14.25">
      <c r="A71" s="12">
        <v>3</v>
      </c>
      <c r="B71" s="12"/>
      <c r="C71" s="13">
        <v>15</v>
      </c>
      <c r="D71" s="12">
        <v>72</v>
      </c>
      <c r="E71" s="12">
        <v>9</v>
      </c>
      <c r="F71" s="12">
        <v>12</v>
      </c>
      <c r="G71" s="12">
        <v>75</v>
      </c>
      <c r="H71" s="14">
        <v>17.41</v>
      </c>
      <c r="I71" s="13">
        <f t="shared" si="5"/>
        <v>140</v>
      </c>
      <c r="J71" s="13">
        <f t="shared" si="7"/>
        <v>75</v>
      </c>
      <c r="K71" s="28" t="s">
        <v>20</v>
      </c>
      <c r="L71" s="24">
        <f t="shared" si="8"/>
        <v>75</v>
      </c>
      <c r="M71">
        <f t="shared" si="9"/>
        <v>0</v>
      </c>
      <c r="O71" s="21">
        <f t="shared" si="10"/>
        <v>0.5357142857142857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45" ht="14.25">
      <c r="A72" s="12">
        <v>14</v>
      </c>
      <c r="B72" s="12"/>
      <c r="C72" s="13">
        <v>15</v>
      </c>
      <c r="D72" s="12">
        <v>59</v>
      </c>
      <c r="E72" s="12">
        <v>3</v>
      </c>
      <c r="F72" s="12">
        <v>9</v>
      </c>
      <c r="G72" s="12">
        <v>65</v>
      </c>
      <c r="H72" s="14">
        <v>17.41</v>
      </c>
      <c r="I72" s="13">
        <f t="shared" si="5"/>
        <v>140</v>
      </c>
      <c r="J72" s="13">
        <f t="shared" si="7"/>
        <v>65</v>
      </c>
      <c r="K72" s="28" t="s">
        <v>19</v>
      </c>
      <c r="L72" s="24">
        <f t="shared" si="8"/>
        <v>65</v>
      </c>
      <c r="M72">
        <f t="shared" si="9"/>
        <v>0</v>
      </c>
      <c r="O72" s="21">
        <f t="shared" si="10"/>
        <v>0.4642857142857143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45" ht="14.25">
      <c r="A73" s="12">
        <v>207</v>
      </c>
      <c r="B73" s="12"/>
      <c r="C73" s="13" t="s">
        <v>32</v>
      </c>
      <c r="D73" s="12">
        <v>52</v>
      </c>
      <c r="E73" s="12">
        <v>8</v>
      </c>
      <c r="F73" s="12">
        <v>11</v>
      </c>
      <c r="G73" s="12">
        <v>55</v>
      </c>
      <c r="H73" s="14">
        <v>17.42</v>
      </c>
      <c r="I73" s="13">
        <f t="shared" si="5"/>
        <v>60</v>
      </c>
      <c r="J73" s="13">
        <f aca="true" t="shared" si="11" ref="J73:J78">MAX(D73,G73)</f>
        <v>55</v>
      </c>
      <c r="K73" s="28" t="s">
        <v>22</v>
      </c>
      <c r="L73" s="24">
        <f aca="true" t="shared" si="12" ref="L73:L78">D73-E73+F73</f>
        <v>55</v>
      </c>
      <c r="M73">
        <f aca="true" t="shared" si="13" ref="M73:M78">IF(L73-G73=0,0,"chyba")</f>
        <v>0</v>
      </c>
      <c r="O73" s="21">
        <f aca="true" t="shared" si="14" ref="O73:O78">J73/I73</f>
        <v>0.9166666666666666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45" ht="14.25">
      <c r="A74" s="12">
        <v>3</v>
      </c>
      <c r="B74" s="12"/>
      <c r="C74" s="13">
        <v>1</v>
      </c>
      <c r="D74" s="12">
        <v>81</v>
      </c>
      <c r="E74" s="12">
        <v>16</v>
      </c>
      <c r="F74" s="12">
        <v>25</v>
      </c>
      <c r="G74" s="12">
        <v>90</v>
      </c>
      <c r="H74" s="14">
        <v>17.45</v>
      </c>
      <c r="I74" s="13">
        <f aca="true" t="shared" si="15" ref="I74:I84">IF(C74=1,140,IF(C74=2,140,IF(C74="K",140,IF(C74=14,140,IF(C74=15,140,IF(C74="SD",60,140))))))</f>
        <v>140</v>
      </c>
      <c r="J74" s="13">
        <f t="shared" si="11"/>
        <v>90</v>
      </c>
      <c r="K74" s="28" t="s">
        <v>20</v>
      </c>
      <c r="L74" s="24">
        <f t="shared" si="12"/>
        <v>90</v>
      </c>
      <c r="M74">
        <f t="shared" si="13"/>
        <v>0</v>
      </c>
      <c r="O74" s="21">
        <f t="shared" si="14"/>
        <v>0.6428571428571429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45" ht="14.25">
      <c r="A75" s="12">
        <v>8</v>
      </c>
      <c r="B75" s="12"/>
      <c r="C75" s="13" t="s">
        <v>33</v>
      </c>
      <c r="D75" s="12">
        <v>83</v>
      </c>
      <c r="E75" s="12">
        <v>7</v>
      </c>
      <c r="F75" s="12">
        <v>4</v>
      </c>
      <c r="G75" s="12">
        <v>80</v>
      </c>
      <c r="H75" s="14">
        <v>17.46</v>
      </c>
      <c r="I75" s="13">
        <f t="shared" si="15"/>
        <v>140</v>
      </c>
      <c r="J75" s="13">
        <f t="shared" si="11"/>
        <v>83</v>
      </c>
      <c r="K75" s="28" t="s">
        <v>23</v>
      </c>
      <c r="L75" s="24">
        <f t="shared" si="12"/>
        <v>80</v>
      </c>
      <c r="M75">
        <f t="shared" si="13"/>
        <v>0</v>
      </c>
      <c r="O75" s="21">
        <f t="shared" si="14"/>
        <v>0.5928571428571429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45" ht="14.25">
      <c r="A76" s="12">
        <v>207</v>
      </c>
      <c r="B76" s="12"/>
      <c r="C76" s="13" t="s">
        <v>32</v>
      </c>
      <c r="D76" s="12">
        <v>40</v>
      </c>
      <c r="E76" s="12">
        <v>5</v>
      </c>
      <c r="F76" s="12">
        <v>5</v>
      </c>
      <c r="G76" s="12">
        <v>40</v>
      </c>
      <c r="H76" s="14">
        <v>17.47</v>
      </c>
      <c r="I76" s="13">
        <f t="shared" si="15"/>
        <v>60</v>
      </c>
      <c r="J76" s="13">
        <f t="shared" si="11"/>
        <v>40</v>
      </c>
      <c r="K76" s="28" t="s">
        <v>20</v>
      </c>
      <c r="L76" s="24">
        <f t="shared" si="12"/>
        <v>40</v>
      </c>
      <c r="M76">
        <f t="shared" si="13"/>
        <v>0</v>
      </c>
      <c r="O76" s="21">
        <f t="shared" si="14"/>
        <v>0.6666666666666666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45" ht="14.25">
      <c r="A77" s="12">
        <v>3</v>
      </c>
      <c r="B77" s="12"/>
      <c r="C77" s="13">
        <v>15</v>
      </c>
      <c r="D77" s="12">
        <v>66</v>
      </c>
      <c r="E77" s="12">
        <v>6</v>
      </c>
      <c r="F77" s="12">
        <v>15</v>
      </c>
      <c r="G77" s="12">
        <v>75</v>
      </c>
      <c r="H77" s="14">
        <v>17.49</v>
      </c>
      <c r="I77" s="13">
        <f t="shared" si="15"/>
        <v>140</v>
      </c>
      <c r="J77" s="13">
        <f t="shared" si="11"/>
        <v>75</v>
      </c>
      <c r="K77" s="28" t="s">
        <v>20</v>
      </c>
      <c r="L77" s="24">
        <f t="shared" si="12"/>
        <v>75</v>
      </c>
      <c r="M77">
        <f t="shared" si="13"/>
        <v>0</v>
      </c>
      <c r="O77" s="21">
        <f t="shared" si="14"/>
        <v>0.5357142857142857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45" ht="14.25">
      <c r="A78" s="12">
        <v>14</v>
      </c>
      <c r="B78" s="12"/>
      <c r="C78" s="13">
        <v>14</v>
      </c>
      <c r="D78" s="12">
        <v>45</v>
      </c>
      <c r="E78" s="12">
        <v>4</v>
      </c>
      <c r="F78" s="12">
        <v>9</v>
      </c>
      <c r="G78" s="12">
        <v>50</v>
      </c>
      <c r="H78" s="14">
        <v>17.5</v>
      </c>
      <c r="I78" s="13">
        <f t="shared" si="15"/>
        <v>140</v>
      </c>
      <c r="J78" s="13">
        <f t="shared" si="11"/>
        <v>50</v>
      </c>
      <c r="K78" s="28" t="s">
        <v>20</v>
      </c>
      <c r="L78" s="24">
        <f t="shared" si="12"/>
        <v>50</v>
      </c>
      <c r="M78">
        <f t="shared" si="13"/>
        <v>0</v>
      </c>
      <c r="O78" s="21">
        <f t="shared" si="14"/>
        <v>0.35714285714285715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45" ht="14.25">
      <c r="A79" s="12">
        <v>8</v>
      </c>
      <c r="B79" s="12"/>
      <c r="C79" s="13">
        <v>1</v>
      </c>
      <c r="D79" s="12">
        <v>58</v>
      </c>
      <c r="E79" s="12">
        <v>5</v>
      </c>
      <c r="F79" s="12">
        <v>7</v>
      </c>
      <c r="G79" s="12">
        <v>60</v>
      </c>
      <c r="H79" s="14">
        <v>17.5</v>
      </c>
      <c r="I79" s="13">
        <f t="shared" si="15"/>
        <v>140</v>
      </c>
      <c r="J79" s="13">
        <f aca="true" t="shared" si="16" ref="J79:J84">MAX(D79,G79)</f>
        <v>60</v>
      </c>
      <c r="K79" s="28" t="s">
        <v>19</v>
      </c>
      <c r="L79" s="24">
        <f aca="true" t="shared" si="17" ref="L79:L84">D79-E79+F79</f>
        <v>60</v>
      </c>
      <c r="M79">
        <f aca="true" t="shared" si="18" ref="M79:M84">IF(L79-G79=0,0,"chyba")</f>
        <v>0</v>
      </c>
      <c r="O79" s="21">
        <f aca="true" t="shared" si="19" ref="O79:O84">J79/I79</f>
        <v>0.42857142857142855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45" ht="14.25">
      <c r="A80" s="12">
        <v>3</v>
      </c>
      <c r="B80" s="12"/>
      <c r="C80" s="13">
        <v>15</v>
      </c>
      <c r="D80" s="12">
        <v>39</v>
      </c>
      <c r="E80" s="12">
        <v>7</v>
      </c>
      <c r="F80" s="12">
        <v>6</v>
      </c>
      <c r="G80" s="12">
        <v>38</v>
      </c>
      <c r="H80" s="14">
        <v>17.52</v>
      </c>
      <c r="I80" s="13">
        <f t="shared" si="15"/>
        <v>140</v>
      </c>
      <c r="J80" s="13">
        <f t="shared" si="16"/>
        <v>39</v>
      </c>
      <c r="K80" s="28" t="s">
        <v>19</v>
      </c>
      <c r="L80" s="24">
        <f t="shared" si="17"/>
        <v>38</v>
      </c>
      <c r="M80">
        <f t="shared" si="18"/>
        <v>0</v>
      </c>
      <c r="O80" s="21">
        <f t="shared" si="19"/>
        <v>0.2785714285714286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45" ht="14.25">
      <c r="A81" s="12">
        <v>207</v>
      </c>
      <c r="B81" s="12"/>
      <c r="C81" s="13" t="s">
        <v>32</v>
      </c>
      <c r="D81" s="12">
        <v>50</v>
      </c>
      <c r="E81" s="12">
        <v>8</v>
      </c>
      <c r="F81" s="12">
        <v>13</v>
      </c>
      <c r="G81" s="12">
        <v>55</v>
      </c>
      <c r="H81" s="14">
        <v>17.56</v>
      </c>
      <c r="I81" s="13">
        <f t="shared" si="15"/>
        <v>60</v>
      </c>
      <c r="J81" s="13">
        <f t="shared" si="16"/>
        <v>55</v>
      </c>
      <c r="K81" s="28" t="s">
        <v>21</v>
      </c>
      <c r="L81" s="24">
        <f t="shared" si="17"/>
        <v>55</v>
      </c>
      <c r="M81">
        <f t="shared" si="18"/>
        <v>0</v>
      </c>
      <c r="O81" s="21">
        <f t="shared" si="19"/>
        <v>0.9166666666666666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45" ht="14.25">
      <c r="A82" s="12">
        <v>3</v>
      </c>
      <c r="B82" s="12"/>
      <c r="C82" s="13">
        <v>1</v>
      </c>
      <c r="D82" s="12">
        <v>77</v>
      </c>
      <c r="E82" s="12">
        <v>9</v>
      </c>
      <c r="F82" s="12">
        <v>10</v>
      </c>
      <c r="G82" s="12">
        <v>78</v>
      </c>
      <c r="H82" s="14">
        <v>17.56</v>
      </c>
      <c r="I82" s="13">
        <f t="shared" si="15"/>
        <v>140</v>
      </c>
      <c r="J82" s="13">
        <f t="shared" si="16"/>
        <v>78</v>
      </c>
      <c r="K82" s="28" t="s">
        <v>19</v>
      </c>
      <c r="L82" s="24">
        <f t="shared" si="17"/>
        <v>78</v>
      </c>
      <c r="M82">
        <f t="shared" si="18"/>
        <v>0</v>
      </c>
      <c r="O82" s="21">
        <f t="shared" si="19"/>
        <v>0.5571428571428572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45" ht="14.25">
      <c r="A83" s="12">
        <v>14</v>
      </c>
      <c r="B83" s="12"/>
      <c r="C83" s="13">
        <v>2</v>
      </c>
      <c r="D83" s="12">
        <v>58</v>
      </c>
      <c r="E83" s="12">
        <v>9</v>
      </c>
      <c r="F83" s="12">
        <v>8</v>
      </c>
      <c r="G83" s="12">
        <v>57</v>
      </c>
      <c r="H83" s="14">
        <v>17.58</v>
      </c>
      <c r="I83" s="13">
        <f t="shared" si="15"/>
        <v>140</v>
      </c>
      <c r="J83" s="13">
        <f t="shared" si="16"/>
        <v>58</v>
      </c>
      <c r="K83" s="28" t="s">
        <v>20</v>
      </c>
      <c r="L83" s="24">
        <f t="shared" si="17"/>
        <v>57</v>
      </c>
      <c r="M83">
        <f t="shared" si="18"/>
        <v>0</v>
      </c>
      <c r="O83" s="21">
        <f t="shared" si="19"/>
        <v>0.4142857142857143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45" ht="14.25">
      <c r="A84" s="12">
        <v>8</v>
      </c>
      <c r="B84" s="12"/>
      <c r="C84" s="13" t="s">
        <v>33</v>
      </c>
      <c r="D84" s="12">
        <v>81</v>
      </c>
      <c r="E84" s="12">
        <v>6</v>
      </c>
      <c r="F84" s="12">
        <v>5</v>
      </c>
      <c r="G84" s="12">
        <v>80</v>
      </c>
      <c r="H84" s="14">
        <v>18.02</v>
      </c>
      <c r="I84" s="13">
        <f t="shared" si="15"/>
        <v>140</v>
      </c>
      <c r="J84" s="13">
        <f t="shared" si="16"/>
        <v>81</v>
      </c>
      <c r="K84" s="28" t="s">
        <v>23</v>
      </c>
      <c r="L84" s="24">
        <f t="shared" si="17"/>
        <v>80</v>
      </c>
      <c r="M84">
        <f t="shared" si="18"/>
        <v>0</v>
      </c>
      <c r="O84" s="21">
        <f t="shared" si="19"/>
        <v>0.5785714285714286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11" ht="14.25">
      <c r="A85" s="12"/>
      <c r="B85" s="12"/>
      <c r="C85" s="13"/>
      <c r="D85" s="12"/>
      <c r="E85" s="12"/>
      <c r="F85" s="12"/>
      <c r="G85" s="12"/>
      <c r="H85" s="14"/>
      <c r="I85" s="13"/>
      <c r="J85" s="13"/>
      <c r="K85" s="28"/>
    </row>
    <row r="86" spans="1:45" ht="14.25">
      <c r="A86" s="12" t="s">
        <v>17</v>
      </c>
      <c r="B86" s="12"/>
      <c r="C86" s="13"/>
      <c r="D86" s="12">
        <f>SUM(D9:D84)</f>
        <v>4631</v>
      </c>
      <c r="E86" s="12">
        <f>SUM(E9:E84)</f>
        <v>605</v>
      </c>
      <c r="F86" s="12">
        <f>SUM(F9:F84)</f>
        <v>750</v>
      </c>
      <c r="G86" s="12">
        <f>SUM(G9:G84)</f>
        <v>4776</v>
      </c>
      <c r="H86" s="14"/>
      <c r="I86" s="12">
        <f>SUM(I9:I84)</f>
        <v>9360</v>
      </c>
      <c r="J86" s="12">
        <f>SUM(J9:J84)</f>
        <v>4885</v>
      </c>
      <c r="K86" s="28"/>
      <c r="L86" s="24">
        <f>D86-E86+F86</f>
        <v>4776</v>
      </c>
      <c r="M86">
        <f>IF(L86-G86=0,0,"chyba")</f>
        <v>0</v>
      </c>
      <c r="O86" s="21">
        <f>J86/I86</f>
        <v>0.5219017094017094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</sheetData>
  <conditionalFormatting sqref="AJ86:AS86 AJ9:AS84">
    <cfRule type="expression" priority="1" dxfId="0" stopIfTrue="1">
      <formula>($J9/$I9)&gt;AJ$8</formula>
    </cfRule>
  </conditionalFormatting>
  <conditionalFormatting sqref="P86:AI86 P9:AI84">
    <cfRule type="expression" priority="2" dxfId="1" stopIfTrue="1">
      <formula>($J9/$I9)&gt;=P$8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2" customWidth="1"/>
    <col min="9" max="11" width="8.09765625" style="0" customWidth="1"/>
    <col min="12" max="13" width="6" style="0" customWidth="1"/>
    <col min="14" max="14" width="1.69921875" style="0" customWidth="1"/>
    <col min="15" max="15" width="5.09765625" style="16" bestFit="1" customWidth="1"/>
    <col min="16" max="45" width="1.69921875" style="0" customWidth="1"/>
  </cols>
  <sheetData>
    <row r="1" spans="1:9" ht="18">
      <c r="A1" s="8" t="s">
        <v>0</v>
      </c>
      <c r="C1" s="3" t="s">
        <v>25</v>
      </c>
      <c r="H1" s="4" t="s">
        <v>1</v>
      </c>
      <c r="I1" t="s">
        <v>29</v>
      </c>
    </row>
    <row r="2" spans="1:9" ht="14.25">
      <c r="A2" s="5" t="s">
        <v>2</v>
      </c>
      <c r="C2" t="s">
        <v>26</v>
      </c>
      <c r="H2" s="4" t="s">
        <v>4</v>
      </c>
      <c r="I2" s="17" t="s">
        <v>30</v>
      </c>
    </row>
    <row r="3" spans="1:8" ht="14.25">
      <c r="A3" s="5"/>
      <c r="H3" t="s">
        <v>5</v>
      </c>
    </row>
    <row r="4" spans="1:9" ht="14.25">
      <c r="A4" s="5" t="s">
        <v>6</v>
      </c>
      <c r="C4" t="s">
        <v>27</v>
      </c>
      <c r="H4" s="4" t="s">
        <v>7</v>
      </c>
      <c r="I4" t="s">
        <v>28</v>
      </c>
    </row>
    <row r="6" ht="15">
      <c r="A6" s="1" t="s">
        <v>31</v>
      </c>
    </row>
    <row r="7" ht="15" thickBot="1"/>
    <row r="8" spans="1:45" s="7" customFormat="1" ht="30.75" thickBot="1">
      <c r="A8" s="9" t="s">
        <v>8</v>
      </c>
      <c r="B8" s="10" t="s">
        <v>24</v>
      </c>
      <c r="C8" s="10" t="s">
        <v>9</v>
      </c>
      <c r="D8" s="10" t="s">
        <v>10</v>
      </c>
      <c r="E8" s="10" t="s">
        <v>3</v>
      </c>
      <c r="F8" s="10" t="s">
        <v>11</v>
      </c>
      <c r="G8" s="10" t="s">
        <v>12</v>
      </c>
      <c r="H8" s="11" t="s">
        <v>13</v>
      </c>
      <c r="I8" s="10" t="s">
        <v>14</v>
      </c>
      <c r="J8" s="26" t="s">
        <v>15</v>
      </c>
      <c r="K8" s="27" t="s">
        <v>18</v>
      </c>
      <c r="L8" s="6" t="s">
        <v>16</v>
      </c>
      <c r="M8" s="6" t="s">
        <v>16</v>
      </c>
      <c r="N8" s="18"/>
      <c r="O8" s="19">
        <v>0.05</v>
      </c>
      <c r="P8" s="20">
        <v>0.05</v>
      </c>
      <c r="Q8" s="20">
        <f aca="true" t="shared" si="0" ref="Q8:AS8">P8+$O8</f>
        <v>0.1</v>
      </c>
      <c r="R8" s="20">
        <f t="shared" si="0"/>
        <v>0.15000000000000002</v>
      </c>
      <c r="S8" s="20">
        <f t="shared" si="0"/>
        <v>0.2</v>
      </c>
      <c r="T8" s="20">
        <f t="shared" si="0"/>
        <v>0.25</v>
      </c>
      <c r="U8" s="20">
        <f t="shared" si="0"/>
        <v>0.3</v>
      </c>
      <c r="V8" s="20">
        <f t="shared" si="0"/>
        <v>0.35</v>
      </c>
      <c r="W8" s="20">
        <f t="shared" si="0"/>
        <v>0.39999999999999997</v>
      </c>
      <c r="X8" s="20">
        <f t="shared" si="0"/>
        <v>0.44999999999999996</v>
      </c>
      <c r="Y8" s="20">
        <f t="shared" si="0"/>
        <v>0.49999999999999994</v>
      </c>
      <c r="Z8" s="20">
        <f t="shared" si="0"/>
        <v>0.5499999999999999</v>
      </c>
      <c r="AA8" s="20">
        <f t="shared" si="0"/>
        <v>0.6</v>
      </c>
      <c r="AB8" s="20">
        <f t="shared" si="0"/>
        <v>0.65</v>
      </c>
      <c r="AC8" s="20">
        <f t="shared" si="0"/>
        <v>0.7000000000000001</v>
      </c>
      <c r="AD8" s="20">
        <f t="shared" si="0"/>
        <v>0.7500000000000001</v>
      </c>
      <c r="AE8" s="20">
        <f t="shared" si="0"/>
        <v>0.8000000000000002</v>
      </c>
      <c r="AF8" s="20">
        <f t="shared" si="0"/>
        <v>0.8500000000000002</v>
      </c>
      <c r="AG8" s="20">
        <f t="shared" si="0"/>
        <v>0.9000000000000002</v>
      </c>
      <c r="AH8" s="20">
        <f t="shared" si="0"/>
        <v>0.9500000000000003</v>
      </c>
      <c r="AI8" s="20">
        <f t="shared" si="0"/>
        <v>1.0000000000000002</v>
      </c>
      <c r="AJ8" s="20">
        <f t="shared" si="0"/>
        <v>1.0500000000000003</v>
      </c>
      <c r="AK8" s="20">
        <f t="shared" si="0"/>
        <v>1.1000000000000003</v>
      </c>
      <c r="AL8" s="20">
        <f t="shared" si="0"/>
        <v>1.1500000000000004</v>
      </c>
      <c r="AM8" s="20">
        <f t="shared" si="0"/>
        <v>1.2000000000000004</v>
      </c>
      <c r="AN8" s="20">
        <f t="shared" si="0"/>
        <v>1.2500000000000004</v>
      </c>
      <c r="AO8" s="20">
        <f t="shared" si="0"/>
        <v>1.3000000000000005</v>
      </c>
      <c r="AP8" s="20">
        <f t="shared" si="0"/>
        <v>1.3500000000000005</v>
      </c>
      <c r="AQ8" s="20">
        <f t="shared" si="0"/>
        <v>1.4000000000000006</v>
      </c>
      <c r="AR8" s="20">
        <f t="shared" si="0"/>
        <v>1.4500000000000006</v>
      </c>
      <c r="AS8" s="20">
        <f t="shared" si="0"/>
        <v>1.5000000000000007</v>
      </c>
    </row>
    <row r="9" spans="1:45" ht="14.25">
      <c r="A9" s="12">
        <v>3</v>
      </c>
      <c r="B9" s="12"/>
      <c r="C9" s="13">
        <v>1</v>
      </c>
      <c r="D9" s="12">
        <v>60</v>
      </c>
      <c r="E9" s="12">
        <v>4</v>
      </c>
      <c r="F9" s="12">
        <v>6</v>
      </c>
      <c r="G9" s="12">
        <v>62</v>
      </c>
      <c r="H9" s="14">
        <v>16</v>
      </c>
      <c r="I9" s="25">
        <f aca="true" t="shared" si="1" ref="I9:I38">IF(C9=1,140,IF(C9=2,140,IF(C9="K",140,IF(C9=14,140,IF(C9=15,140,IF(C9="SD",60,140))))))</f>
        <v>140</v>
      </c>
      <c r="J9" s="13">
        <f aca="true" t="shared" si="2" ref="J9:J38">MAX(D9,G9)</f>
        <v>62</v>
      </c>
      <c r="K9" s="28" t="s">
        <v>19</v>
      </c>
      <c r="L9" s="15">
        <f aca="true" t="shared" si="3" ref="L9:L38">D9-E9+F9</f>
        <v>62</v>
      </c>
      <c r="M9">
        <f aca="true" t="shared" si="4" ref="M9:M38">IF(L9-G9=0,0,"chyba")</f>
        <v>0</v>
      </c>
      <c r="O9" s="21">
        <f aca="true" t="shared" si="5" ref="O9:O38">J9/I9</f>
        <v>0.44285714285714284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4.25">
      <c r="A10" s="12">
        <v>3</v>
      </c>
      <c r="B10" s="12"/>
      <c r="C10" s="13">
        <v>1</v>
      </c>
      <c r="D10" s="12">
        <v>49</v>
      </c>
      <c r="E10" s="12">
        <v>4</v>
      </c>
      <c r="F10" s="12">
        <v>16</v>
      </c>
      <c r="G10" s="12">
        <v>61</v>
      </c>
      <c r="H10" s="14">
        <v>16.04</v>
      </c>
      <c r="I10" s="13">
        <f t="shared" si="1"/>
        <v>140</v>
      </c>
      <c r="J10" s="13">
        <f t="shared" si="2"/>
        <v>61</v>
      </c>
      <c r="K10" s="28" t="s">
        <v>19</v>
      </c>
      <c r="L10" s="15">
        <f t="shared" si="3"/>
        <v>61</v>
      </c>
      <c r="M10">
        <f t="shared" si="4"/>
        <v>0</v>
      </c>
      <c r="O10" s="21">
        <f t="shared" si="5"/>
        <v>0.4357142857142857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ht="14.25">
      <c r="A11" s="12">
        <v>3</v>
      </c>
      <c r="B11" s="12"/>
      <c r="C11" s="13">
        <v>1</v>
      </c>
      <c r="D11" s="12">
        <v>74</v>
      </c>
      <c r="E11" s="12">
        <v>4</v>
      </c>
      <c r="F11" s="12">
        <v>6</v>
      </c>
      <c r="G11" s="12">
        <v>76</v>
      </c>
      <c r="H11" s="14">
        <v>16.08</v>
      </c>
      <c r="I11" s="13">
        <f t="shared" si="1"/>
        <v>140</v>
      </c>
      <c r="J11" s="13">
        <f t="shared" si="2"/>
        <v>76</v>
      </c>
      <c r="K11" s="28" t="s">
        <v>19</v>
      </c>
      <c r="L11" s="15">
        <f t="shared" si="3"/>
        <v>76</v>
      </c>
      <c r="M11">
        <f t="shared" si="4"/>
        <v>0</v>
      </c>
      <c r="O11" s="21">
        <f t="shared" si="5"/>
        <v>0.5428571428571428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ht="14.25">
      <c r="A12" s="12">
        <v>3</v>
      </c>
      <c r="B12" s="12"/>
      <c r="C12" s="13">
        <v>15</v>
      </c>
      <c r="D12" s="12">
        <v>95</v>
      </c>
      <c r="E12" s="12">
        <v>10</v>
      </c>
      <c r="F12" s="12">
        <v>15</v>
      </c>
      <c r="G12" s="12">
        <v>100</v>
      </c>
      <c r="H12" s="14">
        <v>16.14</v>
      </c>
      <c r="I12" s="13">
        <f t="shared" si="1"/>
        <v>140</v>
      </c>
      <c r="J12" s="13">
        <f t="shared" si="2"/>
        <v>100</v>
      </c>
      <c r="K12" s="28" t="s">
        <v>21</v>
      </c>
      <c r="L12" s="15">
        <f t="shared" si="3"/>
        <v>100</v>
      </c>
      <c r="M12">
        <f t="shared" si="4"/>
        <v>0</v>
      </c>
      <c r="O12" s="21">
        <f t="shared" si="5"/>
        <v>0.7142857142857143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ht="14.25">
      <c r="A13" s="12">
        <v>3</v>
      </c>
      <c r="B13" s="12"/>
      <c r="C13" s="13">
        <v>1</v>
      </c>
      <c r="D13" s="12">
        <v>74</v>
      </c>
      <c r="E13" s="12">
        <v>8</v>
      </c>
      <c r="F13" s="12">
        <v>12</v>
      </c>
      <c r="G13" s="12">
        <v>78</v>
      </c>
      <c r="H13" s="14">
        <v>16.18</v>
      </c>
      <c r="I13" s="13">
        <f t="shared" si="1"/>
        <v>140</v>
      </c>
      <c r="J13" s="13">
        <f t="shared" si="2"/>
        <v>78</v>
      </c>
      <c r="K13" s="28" t="s">
        <v>21</v>
      </c>
      <c r="L13" s="15">
        <f t="shared" si="3"/>
        <v>78</v>
      </c>
      <c r="M13">
        <f t="shared" si="4"/>
        <v>0</v>
      </c>
      <c r="O13" s="21">
        <f t="shared" si="5"/>
        <v>0.5571428571428572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4.25">
      <c r="A14" s="12">
        <v>3</v>
      </c>
      <c r="B14" s="12"/>
      <c r="C14" s="13">
        <v>15</v>
      </c>
      <c r="D14" s="12">
        <v>51</v>
      </c>
      <c r="E14" s="12">
        <v>3</v>
      </c>
      <c r="F14" s="12">
        <v>7</v>
      </c>
      <c r="G14" s="12">
        <v>55</v>
      </c>
      <c r="H14" s="14">
        <v>16.2</v>
      </c>
      <c r="I14" s="13">
        <f t="shared" si="1"/>
        <v>140</v>
      </c>
      <c r="J14" s="13">
        <f t="shared" si="2"/>
        <v>55</v>
      </c>
      <c r="K14" s="28" t="s">
        <v>19</v>
      </c>
      <c r="L14" s="15">
        <f t="shared" si="3"/>
        <v>55</v>
      </c>
      <c r="M14">
        <f t="shared" si="4"/>
        <v>0</v>
      </c>
      <c r="O14" s="21">
        <f t="shared" si="5"/>
        <v>0.39285714285714285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4.25">
      <c r="A15" s="12">
        <v>3</v>
      </c>
      <c r="B15" s="12"/>
      <c r="C15" s="13">
        <v>1</v>
      </c>
      <c r="D15" s="12">
        <v>72</v>
      </c>
      <c r="E15" s="12">
        <v>8</v>
      </c>
      <c r="F15" s="12">
        <v>18</v>
      </c>
      <c r="G15" s="12">
        <v>82</v>
      </c>
      <c r="H15" s="14">
        <v>16.24</v>
      </c>
      <c r="I15" s="13">
        <f t="shared" si="1"/>
        <v>140</v>
      </c>
      <c r="J15" s="13">
        <f t="shared" si="2"/>
        <v>82</v>
      </c>
      <c r="K15" s="28" t="s">
        <v>19</v>
      </c>
      <c r="L15" s="15">
        <f t="shared" si="3"/>
        <v>82</v>
      </c>
      <c r="M15">
        <f t="shared" si="4"/>
        <v>0</v>
      </c>
      <c r="O15" s="21">
        <f t="shared" si="5"/>
        <v>0.5857142857142857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4.25">
      <c r="A16" s="12">
        <v>3</v>
      </c>
      <c r="B16" s="12"/>
      <c r="C16" s="13">
        <v>1</v>
      </c>
      <c r="D16" s="12">
        <v>68</v>
      </c>
      <c r="E16" s="12">
        <v>10</v>
      </c>
      <c r="F16" s="12">
        <v>7</v>
      </c>
      <c r="G16" s="12">
        <v>65</v>
      </c>
      <c r="H16" s="14">
        <v>16.28</v>
      </c>
      <c r="I16" s="13">
        <f t="shared" si="1"/>
        <v>140</v>
      </c>
      <c r="J16" s="13">
        <f t="shared" si="2"/>
        <v>68</v>
      </c>
      <c r="K16" s="28" t="s">
        <v>19</v>
      </c>
      <c r="L16" s="15">
        <f t="shared" si="3"/>
        <v>65</v>
      </c>
      <c r="M16">
        <f t="shared" si="4"/>
        <v>0</v>
      </c>
      <c r="O16" s="21">
        <f t="shared" si="5"/>
        <v>0.4857142857142857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14.25">
      <c r="A17" s="12">
        <v>3</v>
      </c>
      <c r="B17" s="12"/>
      <c r="C17" s="13">
        <v>1</v>
      </c>
      <c r="D17" s="12">
        <v>45</v>
      </c>
      <c r="E17" s="12">
        <v>5</v>
      </c>
      <c r="F17" s="12">
        <v>15</v>
      </c>
      <c r="G17" s="12">
        <v>55</v>
      </c>
      <c r="H17" s="14">
        <v>16.32</v>
      </c>
      <c r="I17" s="13">
        <f t="shared" si="1"/>
        <v>140</v>
      </c>
      <c r="J17" s="13">
        <f t="shared" si="2"/>
        <v>55</v>
      </c>
      <c r="K17" s="28" t="s">
        <v>19</v>
      </c>
      <c r="L17" s="15">
        <f t="shared" si="3"/>
        <v>55</v>
      </c>
      <c r="M17">
        <f t="shared" si="4"/>
        <v>0</v>
      </c>
      <c r="O17" s="21">
        <f t="shared" si="5"/>
        <v>0.39285714285714285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14.25">
      <c r="A18" s="12">
        <v>3</v>
      </c>
      <c r="B18" s="12"/>
      <c r="C18" s="13">
        <v>1</v>
      </c>
      <c r="D18" s="12">
        <v>53</v>
      </c>
      <c r="E18" s="12">
        <v>12</v>
      </c>
      <c r="F18" s="12">
        <v>6</v>
      </c>
      <c r="G18" s="12">
        <v>47</v>
      </c>
      <c r="H18" s="14">
        <v>16.36</v>
      </c>
      <c r="I18" s="13">
        <f t="shared" si="1"/>
        <v>140</v>
      </c>
      <c r="J18" s="13">
        <f t="shared" si="2"/>
        <v>53</v>
      </c>
      <c r="K18" s="28" t="s">
        <v>19</v>
      </c>
      <c r="L18" s="15">
        <f t="shared" si="3"/>
        <v>47</v>
      </c>
      <c r="M18">
        <f t="shared" si="4"/>
        <v>0</v>
      </c>
      <c r="O18" s="21">
        <f t="shared" si="5"/>
        <v>0.37857142857142856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ht="14.25">
      <c r="A19" s="12">
        <v>3</v>
      </c>
      <c r="B19" s="12"/>
      <c r="C19" s="13">
        <v>1</v>
      </c>
      <c r="D19" s="12">
        <v>39</v>
      </c>
      <c r="E19" s="12">
        <v>4</v>
      </c>
      <c r="F19" s="12">
        <v>5</v>
      </c>
      <c r="G19" s="12">
        <v>40</v>
      </c>
      <c r="H19" s="14">
        <v>16.4</v>
      </c>
      <c r="I19" s="13">
        <f t="shared" si="1"/>
        <v>140</v>
      </c>
      <c r="J19" s="13">
        <f t="shared" si="2"/>
        <v>40</v>
      </c>
      <c r="K19" s="28" t="s">
        <v>19</v>
      </c>
      <c r="L19" s="15">
        <f t="shared" si="3"/>
        <v>40</v>
      </c>
      <c r="M19">
        <f t="shared" si="4"/>
        <v>0</v>
      </c>
      <c r="O19" s="21">
        <f t="shared" si="5"/>
        <v>0.2857142857142857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ht="14.25">
      <c r="A20" s="12">
        <v>3</v>
      </c>
      <c r="B20" s="12"/>
      <c r="C20" s="13">
        <v>15</v>
      </c>
      <c r="D20" s="12">
        <v>68</v>
      </c>
      <c r="E20" s="12">
        <v>5</v>
      </c>
      <c r="F20" s="12">
        <v>12</v>
      </c>
      <c r="G20" s="12">
        <v>75</v>
      </c>
      <c r="H20" s="14">
        <v>16.44</v>
      </c>
      <c r="I20" s="13">
        <f t="shared" si="1"/>
        <v>140</v>
      </c>
      <c r="J20" s="13">
        <f t="shared" si="2"/>
        <v>75</v>
      </c>
      <c r="K20" s="28" t="s">
        <v>19</v>
      </c>
      <c r="L20" s="15">
        <f t="shared" si="3"/>
        <v>75</v>
      </c>
      <c r="M20">
        <f t="shared" si="4"/>
        <v>0</v>
      </c>
      <c r="O20" s="21">
        <f t="shared" si="5"/>
        <v>0.5357142857142857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4.25">
      <c r="A21" s="12">
        <v>3</v>
      </c>
      <c r="B21" s="12"/>
      <c r="C21" s="13">
        <v>1</v>
      </c>
      <c r="D21" s="12">
        <v>66</v>
      </c>
      <c r="E21" s="12">
        <v>16</v>
      </c>
      <c r="F21" s="12">
        <v>15</v>
      </c>
      <c r="G21" s="12">
        <v>65</v>
      </c>
      <c r="H21" s="14">
        <v>16.48</v>
      </c>
      <c r="I21" s="13">
        <f t="shared" si="1"/>
        <v>140</v>
      </c>
      <c r="J21" s="13">
        <f t="shared" si="2"/>
        <v>66</v>
      </c>
      <c r="K21" s="28" t="s">
        <v>19</v>
      </c>
      <c r="L21" s="15">
        <f t="shared" si="3"/>
        <v>65</v>
      </c>
      <c r="M21">
        <f t="shared" si="4"/>
        <v>0</v>
      </c>
      <c r="O21" s="21">
        <f t="shared" si="5"/>
        <v>0.4714285714285714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ht="14.25">
      <c r="A22" s="12">
        <v>3</v>
      </c>
      <c r="B22" s="12"/>
      <c r="C22" s="13">
        <v>15</v>
      </c>
      <c r="D22" s="12">
        <v>47</v>
      </c>
      <c r="E22" s="12">
        <v>7</v>
      </c>
      <c r="F22" s="12">
        <v>10</v>
      </c>
      <c r="G22" s="12">
        <v>50</v>
      </c>
      <c r="H22" s="14">
        <v>16.52</v>
      </c>
      <c r="I22" s="13">
        <f t="shared" si="1"/>
        <v>140</v>
      </c>
      <c r="J22" s="13">
        <f t="shared" si="2"/>
        <v>50</v>
      </c>
      <c r="K22" s="28" t="s">
        <v>19</v>
      </c>
      <c r="L22" s="15">
        <f t="shared" si="3"/>
        <v>50</v>
      </c>
      <c r="M22">
        <f t="shared" si="4"/>
        <v>0</v>
      </c>
      <c r="O22" s="21">
        <f t="shared" si="5"/>
        <v>0.35714285714285715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ht="14.25">
      <c r="A23" s="12">
        <v>3</v>
      </c>
      <c r="B23" s="12"/>
      <c r="C23" s="13">
        <v>15</v>
      </c>
      <c r="D23" s="12">
        <v>57</v>
      </c>
      <c r="E23" s="12">
        <v>3</v>
      </c>
      <c r="F23" s="12">
        <v>16</v>
      </c>
      <c r="G23" s="12">
        <v>70</v>
      </c>
      <c r="H23" s="14">
        <v>16.56</v>
      </c>
      <c r="I23" s="13">
        <f t="shared" si="1"/>
        <v>140</v>
      </c>
      <c r="J23" s="13">
        <f t="shared" si="2"/>
        <v>70</v>
      </c>
      <c r="K23" s="28" t="s">
        <v>19</v>
      </c>
      <c r="L23" s="24">
        <f t="shared" si="3"/>
        <v>70</v>
      </c>
      <c r="M23">
        <f t="shared" si="4"/>
        <v>0</v>
      </c>
      <c r="O23" s="21">
        <f t="shared" si="5"/>
        <v>0.5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ht="14.25">
      <c r="A24" s="12">
        <v>3</v>
      </c>
      <c r="B24" s="12"/>
      <c r="C24" s="13">
        <v>1</v>
      </c>
      <c r="D24" s="12">
        <v>83</v>
      </c>
      <c r="E24" s="12">
        <v>8</v>
      </c>
      <c r="F24" s="12">
        <v>10</v>
      </c>
      <c r="G24" s="12">
        <v>85</v>
      </c>
      <c r="H24" s="14">
        <v>17.01</v>
      </c>
      <c r="I24" s="13">
        <f t="shared" si="1"/>
        <v>140</v>
      </c>
      <c r="J24" s="13">
        <f t="shared" si="2"/>
        <v>85</v>
      </c>
      <c r="K24" s="28" t="s">
        <v>20</v>
      </c>
      <c r="L24" s="24">
        <f t="shared" si="3"/>
        <v>85</v>
      </c>
      <c r="M24">
        <f t="shared" si="4"/>
        <v>0</v>
      </c>
      <c r="O24" s="21">
        <f t="shared" si="5"/>
        <v>0.6071428571428571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ht="14.25">
      <c r="A25" s="12">
        <v>3</v>
      </c>
      <c r="B25" s="12"/>
      <c r="C25" s="13">
        <v>14</v>
      </c>
      <c r="D25" s="12">
        <v>48</v>
      </c>
      <c r="E25" s="12">
        <v>2</v>
      </c>
      <c r="F25" s="12">
        <v>4</v>
      </c>
      <c r="G25" s="12">
        <v>50</v>
      </c>
      <c r="H25" s="14">
        <v>17.04</v>
      </c>
      <c r="I25" s="13">
        <f t="shared" si="1"/>
        <v>140</v>
      </c>
      <c r="J25" s="13">
        <f t="shared" si="2"/>
        <v>50</v>
      </c>
      <c r="K25" s="28" t="s">
        <v>19</v>
      </c>
      <c r="L25" s="24">
        <f t="shared" si="3"/>
        <v>50</v>
      </c>
      <c r="M25">
        <f t="shared" si="4"/>
        <v>0</v>
      </c>
      <c r="O25" s="21">
        <f t="shared" si="5"/>
        <v>0.35714285714285715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ht="14.25">
      <c r="A26" s="12">
        <v>3</v>
      </c>
      <c r="B26" s="12"/>
      <c r="C26" s="13">
        <v>1</v>
      </c>
      <c r="D26" s="12">
        <v>65</v>
      </c>
      <c r="E26" s="12">
        <v>9</v>
      </c>
      <c r="F26" s="12">
        <v>9</v>
      </c>
      <c r="G26" s="12">
        <v>65</v>
      </c>
      <c r="H26" s="14">
        <v>17.08</v>
      </c>
      <c r="I26" s="13">
        <f t="shared" si="1"/>
        <v>140</v>
      </c>
      <c r="J26" s="13">
        <f t="shared" si="2"/>
        <v>65</v>
      </c>
      <c r="K26" s="28" t="s">
        <v>19</v>
      </c>
      <c r="L26" s="24">
        <f t="shared" si="3"/>
        <v>65</v>
      </c>
      <c r="M26">
        <f t="shared" si="4"/>
        <v>0</v>
      </c>
      <c r="O26" s="21">
        <f t="shared" si="5"/>
        <v>0.4642857142857143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ht="14.25">
      <c r="A27" s="12">
        <v>3</v>
      </c>
      <c r="B27" s="12"/>
      <c r="C27" s="13">
        <v>1</v>
      </c>
      <c r="D27" s="12">
        <v>87</v>
      </c>
      <c r="E27" s="12">
        <v>12</v>
      </c>
      <c r="F27" s="12">
        <v>10</v>
      </c>
      <c r="G27" s="12">
        <v>85</v>
      </c>
      <c r="H27" s="14">
        <v>17.12</v>
      </c>
      <c r="I27" s="13">
        <f t="shared" si="1"/>
        <v>140</v>
      </c>
      <c r="J27" s="13">
        <f t="shared" si="2"/>
        <v>87</v>
      </c>
      <c r="K27" s="28" t="s">
        <v>19</v>
      </c>
      <c r="L27" s="24">
        <f t="shared" si="3"/>
        <v>85</v>
      </c>
      <c r="M27">
        <f t="shared" si="4"/>
        <v>0</v>
      </c>
      <c r="O27" s="21">
        <f t="shared" si="5"/>
        <v>0.6214285714285714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ht="14.25">
      <c r="A28" s="12">
        <v>3</v>
      </c>
      <c r="B28" s="12"/>
      <c r="C28" s="13">
        <v>1</v>
      </c>
      <c r="D28" s="12">
        <v>51</v>
      </c>
      <c r="E28" s="12">
        <v>8</v>
      </c>
      <c r="F28" s="12">
        <v>7</v>
      </c>
      <c r="G28" s="12">
        <v>50</v>
      </c>
      <c r="H28" s="14">
        <v>17.16</v>
      </c>
      <c r="I28" s="13">
        <f t="shared" si="1"/>
        <v>140</v>
      </c>
      <c r="J28" s="13">
        <f t="shared" si="2"/>
        <v>51</v>
      </c>
      <c r="K28" s="28" t="s">
        <v>19</v>
      </c>
      <c r="L28" s="24">
        <f t="shared" si="3"/>
        <v>50</v>
      </c>
      <c r="M28">
        <f t="shared" si="4"/>
        <v>0</v>
      </c>
      <c r="O28" s="21">
        <f t="shared" si="5"/>
        <v>0.36428571428571427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ht="14.25">
      <c r="A29" s="12">
        <v>3</v>
      </c>
      <c r="B29" s="12"/>
      <c r="C29" s="13">
        <v>15</v>
      </c>
      <c r="D29" s="12">
        <v>51</v>
      </c>
      <c r="E29" s="12">
        <v>2</v>
      </c>
      <c r="F29" s="12">
        <v>26</v>
      </c>
      <c r="G29" s="12">
        <v>75</v>
      </c>
      <c r="H29" s="14">
        <v>17.2</v>
      </c>
      <c r="I29" s="13">
        <f t="shared" si="1"/>
        <v>140</v>
      </c>
      <c r="J29" s="13">
        <f t="shared" si="2"/>
        <v>75</v>
      </c>
      <c r="K29" s="28" t="s">
        <v>19</v>
      </c>
      <c r="L29" s="24">
        <f t="shared" si="3"/>
        <v>75</v>
      </c>
      <c r="M29">
        <f t="shared" si="4"/>
        <v>0</v>
      </c>
      <c r="O29" s="21">
        <f t="shared" si="5"/>
        <v>0.5357142857142857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>
      <c r="A30" s="12">
        <v>3</v>
      </c>
      <c r="B30" s="12"/>
      <c r="C30" s="13">
        <v>1</v>
      </c>
      <c r="D30" s="12">
        <v>76</v>
      </c>
      <c r="E30" s="12">
        <v>9</v>
      </c>
      <c r="F30" s="12">
        <v>8</v>
      </c>
      <c r="G30" s="12">
        <v>75</v>
      </c>
      <c r="H30" s="14">
        <v>17.24</v>
      </c>
      <c r="I30" s="13">
        <f t="shared" si="1"/>
        <v>140</v>
      </c>
      <c r="J30" s="13">
        <f t="shared" si="2"/>
        <v>76</v>
      </c>
      <c r="K30" s="28" t="s">
        <v>19</v>
      </c>
      <c r="L30" s="24">
        <f t="shared" si="3"/>
        <v>75</v>
      </c>
      <c r="M30">
        <f t="shared" si="4"/>
        <v>0</v>
      </c>
      <c r="O30" s="21">
        <f t="shared" si="5"/>
        <v>0.5428571428571428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>
      <c r="A31" s="12">
        <v>3</v>
      </c>
      <c r="B31" s="12"/>
      <c r="C31" s="13">
        <v>1</v>
      </c>
      <c r="D31" s="12">
        <v>56</v>
      </c>
      <c r="E31" s="12">
        <v>8</v>
      </c>
      <c r="F31" s="12">
        <v>22</v>
      </c>
      <c r="G31" s="12">
        <v>70</v>
      </c>
      <c r="H31" s="14">
        <v>17.28</v>
      </c>
      <c r="I31" s="13">
        <f t="shared" si="1"/>
        <v>140</v>
      </c>
      <c r="J31" s="13">
        <f t="shared" si="2"/>
        <v>70</v>
      </c>
      <c r="K31" s="28" t="s">
        <v>19</v>
      </c>
      <c r="L31" s="24">
        <f t="shared" si="3"/>
        <v>70</v>
      </c>
      <c r="M31">
        <f t="shared" si="4"/>
        <v>0</v>
      </c>
      <c r="O31" s="21">
        <f t="shared" si="5"/>
        <v>0.5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25">
      <c r="A32" s="12">
        <v>3</v>
      </c>
      <c r="B32" s="12"/>
      <c r="C32" s="13">
        <v>1</v>
      </c>
      <c r="D32" s="12">
        <v>65</v>
      </c>
      <c r="E32" s="12">
        <v>8</v>
      </c>
      <c r="F32" s="12">
        <v>15</v>
      </c>
      <c r="G32" s="12">
        <v>72</v>
      </c>
      <c r="H32" s="14">
        <v>17.32</v>
      </c>
      <c r="I32" s="13">
        <f t="shared" si="1"/>
        <v>140</v>
      </c>
      <c r="J32" s="13">
        <f t="shared" si="2"/>
        <v>72</v>
      </c>
      <c r="K32" s="28" t="s">
        <v>19</v>
      </c>
      <c r="L32" s="24">
        <f t="shared" si="3"/>
        <v>72</v>
      </c>
      <c r="M32">
        <f t="shared" si="4"/>
        <v>0</v>
      </c>
      <c r="O32" s="21">
        <f t="shared" si="5"/>
        <v>0.5142857142857142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>
      <c r="A33" s="12">
        <v>3</v>
      </c>
      <c r="B33" s="12"/>
      <c r="C33" s="13">
        <v>15</v>
      </c>
      <c r="D33" s="12">
        <v>59</v>
      </c>
      <c r="E33" s="12">
        <v>7</v>
      </c>
      <c r="F33" s="12">
        <v>8</v>
      </c>
      <c r="G33" s="12">
        <v>60</v>
      </c>
      <c r="H33" s="14">
        <v>17.36</v>
      </c>
      <c r="I33" s="13">
        <f t="shared" si="1"/>
        <v>140</v>
      </c>
      <c r="J33" s="13">
        <f t="shared" si="2"/>
        <v>60</v>
      </c>
      <c r="K33" s="28" t="s">
        <v>19</v>
      </c>
      <c r="L33" s="24">
        <f t="shared" si="3"/>
        <v>60</v>
      </c>
      <c r="M33">
        <f t="shared" si="4"/>
        <v>0</v>
      </c>
      <c r="O33" s="21">
        <f t="shared" si="5"/>
        <v>0.42857142857142855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>
      <c r="A34" s="12">
        <v>3</v>
      </c>
      <c r="B34" s="12"/>
      <c r="C34" s="13">
        <v>15</v>
      </c>
      <c r="D34" s="12">
        <v>72</v>
      </c>
      <c r="E34" s="12">
        <v>9</v>
      </c>
      <c r="F34" s="12">
        <v>12</v>
      </c>
      <c r="G34" s="12">
        <v>75</v>
      </c>
      <c r="H34" s="14">
        <v>17.41</v>
      </c>
      <c r="I34" s="13">
        <f t="shared" si="1"/>
        <v>140</v>
      </c>
      <c r="J34" s="13">
        <f t="shared" si="2"/>
        <v>75</v>
      </c>
      <c r="K34" s="28" t="s">
        <v>20</v>
      </c>
      <c r="L34" s="24">
        <f t="shared" si="3"/>
        <v>75</v>
      </c>
      <c r="M34">
        <f t="shared" si="4"/>
        <v>0</v>
      </c>
      <c r="O34" s="21">
        <f t="shared" si="5"/>
        <v>0.5357142857142857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25">
      <c r="A35" s="12">
        <v>3</v>
      </c>
      <c r="B35" s="12"/>
      <c r="C35" s="13">
        <v>1</v>
      </c>
      <c r="D35" s="12">
        <v>81</v>
      </c>
      <c r="E35" s="12">
        <v>16</v>
      </c>
      <c r="F35" s="12">
        <v>25</v>
      </c>
      <c r="G35" s="12">
        <v>90</v>
      </c>
      <c r="H35" s="14">
        <v>17.45</v>
      </c>
      <c r="I35" s="13">
        <f t="shared" si="1"/>
        <v>140</v>
      </c>
      <c r="J35" s="13">
        <f t="shared" si="2"/>
        <v>90</v>
      </c>
      <c r="K35" s="28" t="s">
        <v>20</v>
      </c>
      <c r="L35" s="24">
        <f t="shared" si="3"/>
        <v>90</v>
      </c>
      <c r="M35">
        <f t="shared" si="4"/>
        <v>0</v>
      </c>
      <c r="O35" s="21">
        <f t="shared" si="5"/>
        <v>0.6428571428571429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>
      <c r="A36" s="12">
        <v>3</v>
      </c>
      <c r="B36" s="12"/>
      <c r="C36" s="13">
        <v>15</v>
      </c>
      <c r="D36" s="12">
        <v>66</v>
      </c>
      <c r="E36" s="12">
        <v>6</v>
      </c>
      <c r="F36" s="12">
        <v>15</v>
      </c>
      <c r="G36" s="12">
        <v>75</v>
      </c>
      <c r="H36" s="14">
        <v>17.49</v>
      </c>
      <c r="I36" s="13">
        <f t="shared" si="1"/>
        <v>140</v>
      </c>
      <c r="J36" s="13">
        <f t="shared" si="2"/>
        <v>75</v>
      </c>
      <c r="K36" s="28" t="s">
        <v>20</v>
      </c>
      <c r="L36" s="24">
        <f t="shared" si="3"/>
        <v>75</v>
      </c>
      <c r="M36">
        <f t="shared" si="4"/>
        <v>0</v>
      </c>
      <c r="O36" s="21">
        <f t="shared" si="5"/>
        <v>0.5357142857142857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>
      <c r="A37" s="12">
        <v>3</v>
      </c>
      <c r="B37" s="12"/>
      <c r="C37" s="13">
        <v>15</v>
      </c>
      <c r="D37" s="12">
        <v>39</v>
      </c>
      <c r="E37" s="12">
        <v>7</v>
      </c>
      <c r="F37" s="12">
        <v>6</v>
      </c>
      <c r="G37" s="12">
        <v>38</v>
      </c>
      <c r="H37" s="14">
        <v>17.52</v>
      </c>
      <c r="I37" s="13">
        <f t="shared" si="1"/>
        <v>140</v>
      </c>
      <c r="J37" s="13">
        <f t="shared" si="2"/>
        <v>39</v>
      </c>
      <c r="K37" s="28" t="s">
        <v>19</v>
      </c>
      <c r="L37" s="24">
        <f t="shared" si="3"/>
        <v>38</v>
      </c>
      <c r="M37">
        <f t="shared" si="4"/>
        <v>0</v>
      </c>
      <c r="O37" s="21">
        <f t="shared" si="5"/>
        <v>0.2785714285714286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>
      <c r="A38" s="12">
        <v>3</v>
      </c>
      <c r="B38" s="12"/>
      <c r="C38" s="13">
        <v>1</v>
      </c>
      <c r="D38" s="12">
        <v>77</v>
      </c>
      <c r="E38" s="12">
        <v>9</v>
      </c>
      <c r="F38" s="12">
        <v>10</v>
      </c>
      <c r="G38" s="12">
        <v>78</v>
      </c>
      <c r="H38" s="14">
        <v>17.56</v>
      </c>
      <c r="I38" s="13">
        <f t="shared" si="1"/>
        <v>140</v>
      </c>
      <c r="J38" s="13">
        <f t="shared" si="2"/>
        <v>78</v>
      </c>
      <c r="K38" s="28" t="s">
        <v>19</v>
      </c>
      <c r="L38" s="24">
        <f t="shared" si="3"/>
        <v>78</v>
      </c>
      <c r="M38">
        <f t="shared" si="4"/>
        <v>0</v>
      </c>
      <c r="O38" s="21">
        <f t="shared" si="5"/>
        <v>0.5571428571428572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11" ht="14.25">
      <c r="A39" s="12"/>
      <c r="B39" s="12"/>
      <c r="C39" s="13"/>
      <c r="D39" s="12"/>
      <c r="E39" s="12"/>
      <c r="F39" s="12"/>
      <c r="G39" s="12"/>
      <c r="H39" s="14"/>
      <c r="I39" s="13"/>
      <c r="J39" s="13"/>
      <c r="K39" s="28"/>
    </row>
    <row r="40" spans="1:45" ht="14.25">
      <c r="A40" s="12" t="s">
        <v>17</v>
      </c>
      <c r="B40" s="12"/>
      <c r="C40" s="13"/>
      <c r="D40" s="12">
        <f>SUM(D9:D38)</f>
        <v>1894</v>
      </c>
      <c r="E40" s="12">
        <f>SUM(E9:E38)</f>
        <v>223</v>
      </c>
      <c r="F40" s="12">
        <f>SUM(F9:F38)</f>
        <v>353</v>
      </c>
      <c r="G40" s="12">
        <f>SUM(G9:G38)</f>
        <v>2024</v>
      </c>
      <c r="H40" s="14"/>
      <c r="I40" s="12">
        <f>SUM(I9:I38)</f>
        <v>4200</v>
      </c>
      <c r="J40" s="12">
        <f>SUM(J9:J38)</f>
        <v>2039</v>
      </c>
      <c r="K40" s="28"/>
      <c r="L40" s="24">
        <f>D40-E40+F40</f>
        <v>2024</v>
      </c>
      <c r="M40">
        <f>IF(L40-G40=0,0,"chyba")</f>
        <v>0</v>
      </c>
      <c r="O40" s="21">
        <f>J40/I40</f>
        <v>0.48547619047619045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2" spans="1:45" ht="14.25">
      <c r="A42" s="12">
        <v>8</v>
      </c>
      <c r="B42" s="12"/>
      <c r="C42" s="13" t="s">
        <v>33</v>
      </c>
      <c r="D42" s="12">
        <v>85</v>
      </c>
      <c r="E42" s="12">
        <v>13</v>
      </c>
      <c r="F42" s="12">
        <v>16</v>
      </c>
      <c r="G42" s="12">
        <v>88</v>
      </c>
      <c r="H42" s="14">
        <v>16.07</v>
      </c>
      <c r="I42" s="13">
        <f aca="true" t="shared" si="6" ref="I42:I56">IF(C42=1,140,IF(C42=2,140,IF(C42="K",140,IF(C42=14,140,IF(C42=15,140,IF(C42="SD",60,140))))))</f>
        <v>140</v>
      </c>
      <c r="J42" s="13">
        <f aca="true" t="shared" si="7" ref="J42:J56">MAX(D42,G42)</f>
        <v>88</v>
      </c>
      <c r="K42" s="28" t="s">
        <v>20</v>
      </c>
      <c r="L42" s="24">
        <f aca="true" t="shared" si="8" ref="L42:L56">D42-E42+F42</f>
        <v>88</v>
      </c>
      <c r="M42">
        <f aca="true" t="shared" si="9" ref="M42:M56">IF(L42-G42=0,0,"chyba")</f>
        <v>0</v>
      </c>
      <c r="O42" s="21">
        <f aca="true" t="shared" si="10" ref="O42:O56">J42/I42</f>
        <v>0.6285714285714286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25">
      <c r="A43" s="12">
        <v>8</v>
      </c>
      <c r="B43" s="12"/>
      <c r="C43" s="13">
        <v>15</v>
      </c>
      <c r="D43" s="12">
        <v>81</v>
      </c>
      <c r="E43" s="12">
        <v>7</v>
      </c>
      <c r="F43" s="12">
        <v>16</v>
      </c>
      <c r="G43" s="12">
        <v>90</v>
      </c>
      <c r="H43" s="14">
        <v>16.17</v>
      </c>
      <c r="I43" s="13">
        <f t="shared" si="6"/>
        <v>140</v>
      </c>
      <c r="J43" s="13">
        <f t="shared" si="7"/>
        <v>90</v>
      </c>
      <c r="K43" s="28" t="s">
        <v>22</v>
      </c>
      <c r="L43" s="24">
        <f t="shared" si="8"/>
        <v>90</v>
      </c>
      <c r="M43">
        <f t="shared" si="9"/>
        <v>0</v>
      </c>
      <c r="O43" s="21">
        <f t="shared" si="10"/>
        <v>0.6428571428571429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>
      <c r="A44" s="12">
        <v>8</v>
      </c>
      <c r="B44" s="12"/>
      <c r="C44" s="13">
        <v>15</v>
      </c>
      <c r="D44" s="12">
        <v>72</v>
      </c>
      <c r="E44" s="12">
        <v>3</v>
      </c>
      <c r="F44" s="12">
        <v>9</v>
      </c>
      <c r="G44" s="12">
        <v>78</v>
      </c>
      <c r="H44" s="14">
        <v>16.25</v>
      </c>
      <c r="I44" s="13">
        <f t="shared" si="6"/>
        <v>140</v>
      </c>
      <c r="J44" s="13">
        <f t="shared" si="7"/>
        <v>78</v>
      </c>
      <c r="K44" s="28" t="s">
        <v>22</v>
      </c>
      <c r="L44" s="24">
        <f t="shared" si="8"/>
        <v>78</v>
      </c>
      <c r="M44">
        <f t="shared" si="9"/>
        <v>0</v>
      </c>
      <c r="O44" s="21">
        <f t="shared" si="10"/>
        <v>0.5571428571428572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25">
      <c r="A45" s="12">
        <v>8</v>
      </c>
      <c r="B45" s="12"/>
      <c r="C45" s="13" t="s">
        <v>33</v>
      </c>
      <c r="D45" s="12">
        <v>80</v>
      </c>
      <c r="E45" s="12">
        <v>12</v>
      </c>
      <c r="F45" s="12">
        <v>7</v>
      </c>
      <c r="G45" s="12">
        <v>75</v>
      </c>
      <c r="H45" s="14">
        <v>16.35</v>
      </c>
      <c r="I45" s="13">
        <f t="shared" si="6"/>
        <v>140</v>
      </c>
      <c r="J45" s="13">
        <f t="shared" si="7"/>
        <v>80</v>
      </c>
      <c r="K45" s="28" t="s">
        <v>34</v>
      </c>
      <c r="L45" s="24">
        <f t="shared" si="8"/>
        <v>75</v>
      </c>
      <c r="M45">
        <f t="shared" si="9"/>
        <v>0</v>
      </c>
      <c r="O45" s="21">
        <f t="shared" si="10"/>
        <v>0.5714285714285714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ht="14.25">
      <c r="A46" s="12">
        <v>8</v>
      </c>
      <c r="B46" s="12"/>
      <c r="C46" s="13">
        <v>15</v>
      </c>
      <c r="D46" s="12">
        <v>62</v>
      </c>
      <c r="E46" s="12">
        <v>8</v>
      </c>
      <c r="F46" s="12">
        <v>6</v>
      </c>
      <c r="G46" s="12">
        <v>60</v>
      </c>
      <c r="H46" s="14">
        <v>16.39</v>
      </c>
      <c r="I46" s="13">
        <f t="shared" si="6"/>
        <v>140</v>
      </c>
      <c r="J46" s="13">
        <f t="shared" si="7"/>
        <v>62</v>
      </c>
      <c r="K46" s="28" t="s">
        <v>20</v>
      </c>
      <c r="L46" s="24">
        <f t="shared" si="8"/>
        <v>60</v>
      </c>
      <c r="M46">
        <f t="shared" si="9"/>
        <v>0</v>
      </c>
      <c r="O46" s="21">
        <f t="shared" si="10"/>
        <v>0.44285714285714284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45" ht="14.25">
      <c r="A47" s="12">
        <v>8</v>
      </c>
      <c r="B47" s="12"/>
      <c r="C47" s="13" t="s">
        <v>33</v>
      </c>
      <c r="D47" s="12">
        <v>87</v>
      </c>
      <c r="E47" s="12">
        <v>6</v>
      </c>
      <c r="F47" s="12">
        <v>4</v>
      </c>
      <c r="G47" s="12">
        <v>85</v>
      </c>
      <c r="H47" s="14">
        <v>16.49</v>
      </c>
      <c r="I47" s="13">
        <f t="shared" si="6"/>
        <v>140</v>
      </c>
      <c r="J47" s="13">
        <f t="shared" si="7"/>
        <v>87</v>
      </c>
      <c r="K47" s="28" t="s">
        <v>22</v>
      </c>
      <c r="L47" s="24">
        <f t="shared" si="8"/>
        <v>85</v>
      </c>
      <c r="M47">
        <f t="shared" si="9"/>
        <v>0</v>
      </c>
      <c r="O47" s="21">
        <f t="shared" si="10"/>
        <v>0.6214285714285714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ht="14.25">
      <c r="A48" s="12">
        <v>8</v>
      </c>
      <c r="B48" s="12"/>
      <c r="C48" s="13">
        <v>1</v>
      </c>
      <c r="D48" s="12">
        <v>81</v>
      </c>
      <c r="E48" s="12">
        <v>11</v>
      </c>
      <c r="F48" s="12">
        <v>4</v>
      </c>
      <c r="G48" s="12">
        <v>74</v>
      </c>
      <c r="H48" s="14">
        <v>16.57</v>
      </c>
      <c r="I48" s="13">
        <f t="shared" si="6"/>
        <v>140</v>
      </c>
      <c r="J48" s="13">
        <f t="shared" si="7"/>
        <v>81</v>
      </c>
      <c r="K48" s="28" t="s">
        <v>22</v>
      </c>
      <c r="L48" s="24">
        <f t="shared" si="8"/>
        <v>74</v>
      </c>
      <c r="M48">
        <f t="shared" si="9"/>
        <v>0</v>
      </c>
      <c r="O48" s="21">
        <f t="shared" si="10"/>
        <v>0.5785714285714286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ht="14.25">
      <c r="A49" s="12">
        <v>8</v>
      </c>
      <c r="B49" s="12"/>
      <c r="C49" s="13">
        <v>15</v>
      </c>
      <c r="D49" s="12">
        <v>67</v>
      </c>
      <c r="E49" s="12">
        <v>12</v>
      </c>
      <c r="F49" s="12">
        <v>10</v>
      </c>
      <c r="G49" s="12">
        <v>65</v>
      </c>
      <c r="H49" s="14">
        <v>17.04</v>
      </c>
      <c r="I49" s="13">
        <f t="shared" si="6"/>
        <v>140</v>
      </c>
      <c r="J49" s="13">
        <f t="shared" si="7"/>
        <v>67</v>
      </c>
      <c r="K49" s="28" t="s">
        <v>21</v>
      </c>
      <c r="L49" s="24">
        <f t="shared" si="8"/>
        <v>65</v>
      </c>
      <c r="M49">
        <f t="shared" si="9"/>
        <v>0</v>
      </c>
      <c r="O49" s="21">
        <f t="shared" si="10"/>
        <v>0.4785714285714286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ht="14.25">
      <c r="A50" s="12">
        <v>8</v>
      </c>
      <c r="B50" s="12"/>
      <c r="C50" s="13" t="s">
        <v>33</v>
      </c>
      <c r="D50" s="12">
        <v>77</v>
      </c>
      <c r="E50" s="12">
        <v>4</v>
      </c>
      <c r="F50" s="12">
        <v>12</v>
      </c>
      <c r="G50" s="12">
        <v>85</v>
      </c>
      <c r="H50" s="14">
        <v>17.13</v>
      </c>
      <c r="I50" s="13">
        <f t="shared" si="6"/>
        <v>140</v>
      </c>
      <c r="J50" s="13">
        <f t="shared" si="7"/>
        <v>85</v>
      </c>
      <c r="K50" s="28" t="s">
        <v>22</v>
      </c>
      <c r="L50" s="24">
        <f t="shared" si="8"/>
        <v>85</v>
      </c>
      <c r="M50">
        <f t="shared" si="9"/>
        <v>0</v>
      </c>
      <c r="O50" s="21">
        <f t="shared" si="10"/>
        <v>0.6071428571428571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ht="14.25">
      <c r="A51" s="12">
        <v>8</v>
      </c>
      <c r="B51" s="12"/>
      <c r="C51" s="13" t="s">
        <v>33</v>
      </c>
      <c r="D51" s="12">
        <v>85</v>
      </c>
      <c r="E51" s="12">
        <v>6</v>
      </c>
      <c r="F51" s="12">
        <v>8</v>
      </c>
      <c r="G51" s="12">
        <v>87</v>
      </c>
      <c r="H51" s="14">
        <v>17.2</v>
      </c>
      <c r="I51" s="13">
        <f t="shared" si="6"/>
        <v>140</v>
      </c>
      <c r="J51" s="13">
        <f t="shared" si="7"/>
        <v>87</v>
      </c>
      <c r="K51" s="28" t="s">
        <v>21</v>
      </c>
      <c r="L51" s="24">
        <f t="shared" si="8"/>
        <v>87</v>
      </c>
      <c r="M51">
        <f t="shared" si="9"/>
        <v>0</v>
      </c>
      <c r="O51" s="21">
        <f t="shared" si="10"/>
        <v>0.6214285714285714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ht="14.25">
      <c r="A52" s="12">
        <v>8</v>
      </c>
      <c r="B52" s="12"/>
      <c r="C52" s="13" t="s">
        <v>33</v>
      </c>
      <c r="D52" s="12">
        <v>95</v>
      </c>
      <c r="E52" s="12">
        <v>15</v>
      </c>
      <c r="F52" s="12">
        <v>10</v>
      </c>
      <c r="G52" s="12">
        <v>90</v>
      </c>
      <c r="H52" s="14">
        <v>17.34</v>
      </c>
      <c r="I52" s="13">
        <f t="shared" si="6"/>
        <v>140</v>
      </c>
      <c r="J52" s="13">
        <f t="shared" si="7"/>
        <v>95</v>
      </c>
      <c r="K52" s="28" t="s">
        <v>35</v>
      </c>
      <c r="L52" s="24">
        <f t="shared" si="8"/>
        <v>90</v>
      </c>
      <c r="M52">
        <f t="shared" si="9"/>
        <v>0</v>
      </c>
      <c r="O52" s="21">
        <f t="shared" si="10"/>
        <v>0.6785714285714286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ht="14.25">
      <c r="A53" s="12">
        <v>8</v>
      </c>
      <c r="B53" s="12"/>
      <c r="C53" s="13">
        <v>1</v>
      </c>
      <c r="D53" s="12">
        <v>29</v>
      </c>
      <c r="E53" s="12">
        <v>6</v>
      </c>
      <c r="F53" s="12">
        <v>5</v>
      </c>
      <c r="G53" s="12">
        <v>28</v>
      </c>
      <c r="H53" s="14">
        <v>17.35</v>
      </c>
      <c r="I53" s="13">
        <f t="shared" si="6"/>
        <v>140</v>
      </c>
      <c r="J53" s="13">
        <f t="shared" si="7"/>
        <v>29</v>
      </c>
      <c r="K53" s="28" t="s">
        <v>20</v>
      </c>
      <c r="L53" s="24">
        <f t="shared" si="8"/>
        <v>28</v>
      </c>
      <c r="M53">
        <f t="shared" si="9"/>
        <v>0</v>
      </c>
      <c r="O53" s="21">
        <f t="shared" si="10"/>
        <v>0.20714285714285716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ht="14.25">
      <c r="A54" s="12">
        <v>8</v>
      </c>
      <c r="B54" s="12"/>
      <c r="C54" s="13" t="s">
        <v>33</v>
      </c>
      <c r="D54" s="12">
        <v>83</v>
      </c>
      <c r="E54" s="12">
        <v>7</v>
      </c>
      <c r="F54" s="12">
        <v>4</v>
      </c>
      <c r="G54" s="12">
        <v>80</v>
      </c>
      <c r="H54" s="14">
        <v>17.46</v>
      </c>
      <c r="I54" s="13">
        <f t="shared" si="6"/>
        <v>140</v>
      </c>
      <c r="J54" s="13">
        <f t="shared" si="7"/>
        <v>83</v>
      </c>
      <c r="K54" s="28" t="s">
        <v>23</v>
      </c>
      <c r="L54" s="24">
        <f t="shared" si="8"/>
        <v>80</v>
      </c>
      <c r="M54">
        <f t="shared" si="9"/>
        <v>0</v>
      </c>
      <c r="O54" s="21">
        <f t="shared" si="10"/>
        <v>0.5928571428571429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ht="14.25">
      <c r="A55" s="12">
        <v>8</v>
      </c>
      <c r="B55" s="12"/>
      <c r="C55" s="13">
        <v>1</v>
      </c>
      <c r="D55" s="12">
        <v>58</v>
      </c>
      <c r="E55" s="12">
        <v>5</v>
      </c>
      <c r="F55" s="12">
        <v>7</v>
      </c>
      <c r="G55" s="12">
        <v>60</v>
      </c>
      <c r="H55" s="14">
        <v>17.5</v>
      </c>
      <c r="I55" s="13">
        <f t="shared" si="6"/>
        <v>140</v>
      </c>
      <c r="J55" s="13">
        <f t="shared" si="7"/>
        <v>60</v>
      </c>
      <c r="K55" s="28" t="s">
        <v>19</v>
      </c>
      <c r="L55" s="24">
        <f t="shared" si="8"/>
        <v>60</v>
      </c>
      <c r="M55">
        <f t="shared" si="9"/>
        <v>0</v>
      </c>
      <c r="O55" s="21">
        <f t="shared" si="10"/>
        <v>0.42857142857142855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ht="14.25">
      <c r="A56" s="12">
        <v>8</v>
      </c>
      <c r="B56" s="12"/>
      <c r="C56" s="13" t="s">
        <v>33</v>
      </c>
      <c r="D56" s="12">
        <v>81</v>
      </c>
      <c r="E56" s="12">
        <v>6</v>
      </c>
      <c r="F56" s="12">
        <v>5</v>
      </c>
      <c r="G56" s="12">
        <v>80</v>
      </c>
      <c r="H56" s="14">
        <v>18.02</v>
      </c>
      <c r="I56" s="13">
        <f t="shared" si="6"/>
        <v>140</v>
      </c>
      <c r="J56" s="13">
        <f t="shared" si="7"/>
        <v>81</v>
      </c>
      <c r="K56" s="28" t="s">
        <v>23</v>
      </c>
      <c r="L56" s="24">
        <f t="shared" si="8"/>
        <v>80</v>
      </c>
      <c r="M56">
        <f t="shared" si="9"/>
        <v>0</v>
      </c>
      <c r="O56" s="21">
        <f t="shared" si="10"/>
        <v>0.5785714285714286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11" ht="14.25">
      <c r="A57" s="12"/>
      <c r="B57" s="12"/>
      <c r="C57" s="13"/>
      <c r="D57" s="12"/>
      <c r="E57" s="12"/>
      <c r="F57" s="12"/>
      <c r="G57" s="12"/>
      <c r="H57" s="14"/>
      <c r="I57" s="13"/>
      <c r="J57" s="13"/>
      <c r="K57" s="28"/>
    </row>
    <row r="58" spans="1:45" ht="14.25">
      <c r="A58" s="12" t="s">
        <v>17</v>
      </c>
      <c r="B58" s="12"/>
      <c r="C58" s="13"/>
      <c r="D58" s="12">
        <f>SUM(D42:D56)</f>
        <v>1123</v>
      </c>
      <c r="E58" s="12">
        <f>SUM(E42:E56)</f>
        <v>121</v>
      </c>
      <c r="F58" s="12">
        <f>SUM(F42:F56)</f>
        <v>123</v>
      </c>
      <c r="G58" s="12">
        <f>SUM(G42:G56)</f>
        <v>1125</v>
      </c>
      <c r="H58" s="14"/>
      <c r="I58" s="12">
        <f>SUM(I42:I56)</f>
        <v>2100</v>
      </c>
      <c r="J58" s="12">
        <f>SUM(J42:J56)</f>
        <v>1153</v>
      </c>
      <c r="K58" s="28"/>
      <c r="L58" s="24">
        <f>D58-E58+F58</f>
        <v>1125</v>
      </c>
      <c r="M58">
        <f>IF(L58-G58=0,0,"chyba")</f>
        <v>0</v>
      </c>
      <c r="O58" s="21">
        <f>J58/I58</f>
        <v>0.549047619047619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60" spans="1:45" ht="14.25">
      <c r="A60" s="12">
        <v>14</v>
      </c>
      <c r="B60" s="12"/>
      <c r="C60" s="13">
        <v>1</v>
      </c>
      <c r="D60" s="12">
        <v>35</v>
      </c>
      <c r="E60" s="12">
        <v>2</v>
      </c>
      <c r="F60" s="12">
        <v>9</v>
      </c>
      <c r="G60" s="12">
        <v>42</v>
      </c>
      <c r="H60" s="14">
        <v>16.05</v>
      </c>
      <c r="I60" s="13">
        <f aca="true" t="shared" si="11" ref="I60:I74">IF(C60=1,140,IF(C60=2,140,IF(C60="K",140,IF(C60=14,140,IF(C60=15,140,IF(C60="SD",60,140))))))</f>
        <v>140</v>
      </c>
      <c r="J60" s="13">
        <f aca="true" t="shared" si="12" ref="J60:J74">MAX(D60,G60)</f>
        <v>42</v>
      </c>
      <c r="K60" s="28" t="s">
        <v>19</v>
      </c>
      <c r="L60" s="24">
        <f aca="true" t="shared" si="13" ref="L60:L74">D60-E60+F60</f>
        <v>42</v>
      </c>
      <c r="M60">
        <f aca="true" t="shared" si="14" ref="M60:M74">IF(L60-G60=0,0,"chyba")</f>
        <v>0</v>
      </c>
      <c r="O60" s="21">
        <f aca="true" t="shared" si="15" ref="O60:O74">J60/I60</f>
        <v>0.3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ht="14.25">
      <c r="A61" s="12">
        <v>14</v>
      </c>
      <c r="B61" s="12"/>
      <c r="C61" s="13">
        <v>15</v>
      </c>
      <c r="D61" s="12">
        <v>75</v>
      </c>
      <c r="E61" s="12">
        <v>11</v>
      </c>
      <c r="F61" s="12">
        <v>6</v>
      </c>
      <c r="G61" s="12">
        <v>70</v>
      </c>
      <c r="H61" s="14">
        <v>16.15</v>
      </c>
      <c r="I61" s="13">
        <f t="shared" si="11"/>
        <v>140</v>
      </c>
      <c r="J61" s="13">
        <f t="shared" si="12"/>
        <v>75</v>
      </c>
      <c r="K61" s="28" t="s">
        <v>21</v>
      </c>
      <c r="L61" s="24">
        <f t="shared" si="13"/>
        <v>70</v>
      </c>
      <c r="M61">
        <f t="shared" si="14"/>
        <v>0</v>
      </c>
      <c r="O61" s="21">
        <f t="shared" si="15"/>
        <v>0.5357142857142857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ht="14.25">
      <c r="A62" s="12">
        <v>14</v>
      </c>
      <c r="B62" s="12"/>
      <c r="C62" s="13">
        <v>1</v>
      </c>
      <c r="D62" s="12">
        <v>50</v>
      </c>
      <c r="E62" s="12">
        <v>2</v>
      </c>
      <c r="F62" s="12">
        <v>9</v>
      </c>
      <c r="G62" s="12">
        <v>57</v>
      </c>
      <c r="H62" s="14">
        <v>16.21</v>
      </c>
      <c r="I62" s="13">
        <f t="shared" si="11"/>
        <v>140</v>
      </c>
      <c r="J62" s="13">
        <f t="shared" si="12"/>
        <v>57</v>
      </c>
      <c r="K62" s="28" t="s">
        <v>19</v>
      </c>
      <c r="L62" s="24">
        <f t="shared" si="13"/>
        <v>57</v>
      </c>
      <c r="M62">
        <f t="shared" si="14"/>
        <v>0</v>
      </c>
      <c r="O62" s="21">
        <f t="shared" si="15"/>
        <v>0.40714285714285714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ht="14.25">
      <c r="A63" s="12">
        <v>14</v>
      </c>
      <c r="B63" s="12"/>
      <c r="C63" s="13">
        <v>15</v>
      </c>
      <c r="D63" s="12">
        <v>54</v>
      </c>
      <c r="E63" s="12">
        <v>10</v>
      </c>
      <c r="F63" s="12">
        <v>8</v>
      </c>
      <c r="G63" s="12">
        <v>52</v>
      </c>
      <c r="H63" s="14">
        <v>16.3</v>
      </c>
      <c r="I63" s="13">
        <f t="shared" si="11"/>
        <v>140</v>
      </c>
      <c r="J63" s="13">
        <f t="shared" si="12"/>
        <v>54</v>
      </c>
      <c r="K63" s="28" t="s">
        <v>20</v>
      </c>
      <c r="L63" s="24">
        <f t="shared" si="13"/>
        <v>52</v>
      </c>
      <c r="M63">
        <f t="shared" si="14"/>
        <v>0</v>
      </c>
      <c r="O63" s="21">
        <f t="shared" si="15"/>
        <v>0.38571428571428573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ht="14.25">
      <c r="A64" s="12">
        <v>14</v>
      </c>
      <c r="B64" s="12"/>
      <c r="C64" s="13">
        <v>2</v>
      </c>
      <c r="D64" s="12">
        <v>54</v>
      </c>
      <c r="E64" s="12">
        <v>4</v>
      </c>
      <c r="F64" s="12">
        <v>15</v>
      </c>
      <c r="G64" s="12">
        <v>65</v>
      </c>
      <c r="H64" s="14">
        <v>16.37</v>
      </c>
      <c r="I64" s="13">
        <f t="shared" si="11"/>
        <v>140</v>
      </c>
      <c r="J64" s="13">
        <f t="shared" si="12"/>
        <v>65</v>
      </c>
      <c r="K64" s="28" t="s">
        <v>19</v>
      </c>
      <c r="L64" s="24">
        <f t="shared" si="13"/>
        <v>65</v>
      </c>
      <c r="M64">
        <f t="shared" si="14"/>
        <v>0</v>
      </c>
      <c r="O64" s="21">
        <f t="shared" si="15"/>
        <v>0.4642857142857143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ht="14.25">
      <c r="A65" s="12">
        <v>14</v>
      </c>
      <c r="B65" s="12"/>
      <c r="C65" s="13">
        <v>1</v>
      </c>
      <c r="D65" s="12">
        <v>50</v>
      </c>
      <c r="E65" s="12">
        <v>9</v>
      </c>
      <c r="F65" s="12">
        <v>15</v>
      </c>
      <c r="G65" s="12">
        <v>56</v>
      </c>
      <c r="H65" s="14">
        <v>16.45</v>
      </c>
      <c r="I65" s="13">
        <f t="shared" si="11"/>
        <v>140</v>
      </c>
      <c r="J65" s="13">
        <f t="shared" si="12"/>
        <v>56</v>
      </c>
      <c r="K65" s="28" t="s">
        <v>19</v>
      </c>
      <c r="L65" s="24">
        <f t="shared" si="13"/>
        <v>56</v>
      </c>
      <c r="M65">
        <f t="shared" si="14"/>
        <v>0</v>
      </c>
      <c r="O65" s="21">
        <f t="shared" si="15"/>
        <v>0.4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ht="14.25">
      <c r="A66" s="12">
        <v>14</v>
      </c>
      <c r="B66" s="12"/>
      <c r="C66" s="13">
        <v>1</v>
      </c>
      <c r="D66" s="12">
        <v>52</v>
      </c>
      <c r="E66" s="12">
        <v>6</v>
      </c>
      <c r="F66" s="12">
        <v>12</v>
      </c>
      <c r="G66" s="12">
        <v>58</v>
      </c>
      <c r="H66" s="14">
        <v>16.54</v>
      </c>
      <c r="I66" s="13">
        <f t="shared" si="11"/>
        <v>140</v>
      </c>
      <c r="J66" s="13">
        <f t="shared" si="12"/>
        <v>58</v>
      </c>
      <c r="K66" s="28" t="s">
        <v>20</v>
      </c>
      <c r="L66" s="24">
        <f t="shared" si="13"/>
        <v>58</v>
      </c>
      <c r="M66">
        <f t="shared" si="14"/>
        <v>0</v>
      </c>
      <c r="O66" s="21">
        <f t="shared" si="15"/>
        <v>0.4142857142857143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5" ht="14.25">
      <c r="A67" s="12">
        <v>14</v>
      </c>
      <c r="B67" s="12"/>
      <c r="C67" s="13">
        <v>14</v>
      </c>
      <c r="D67" s="12">
        <v>53</v>
      </c>
      <c r="E67" s="12">
        <v>8</v>
      </c>
      <c r="F67" s="12">
        <v>11</v>
      </c>
      <c r="G67" s="12">
        <v>56</v>
      </c>
      <c r="H67" s="14">
        <v>17.02</v>
      </c>
      <c r="I67" s="13">
        <f t="shared" si="11"/>
        <v>140</v>
      </c>
      <c r="J67" s="13">
        <f t="shared" si="12"/>
        <v>56</v>
      </c>
      <c r="K67" s="28" t="s">
        <v>20</v>
      </c>
      <c r="L67" s="24">
        <f t="shared" si="13"/>
        <v>56</v>
      </c>
      <c r="M67">
        <f t="shared" si="14"/>
        <v>0</v>
      </c>
      <c r="O67" s="21">
        <f t="shared" si="15"/>
        <v>0.4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45" ht="14.25">
      <c r="A68" s="12">
        <v>14</v>
      </c>
      <c r="B68" s="12"/>
      <c r="C68" s="13">
        <v>1</v>
      </c>
      <c r="D68" s="12">
        <v>60</v>
      </c>
      <c r="E68" s="12">
        <v>7</v>
      </c>
      <c r="F68" s="12">
        <v>12</v>
      </c>
      <c r="G68" s="12">
        <v>65</v>
      </c>
      <c r="H68" s="14">
        <v>17.12</v>
      </c>
      <c r="I68" s="13">
        <f t="shared" si="11"/>
        <v>140</v>
      </c>
      <c r="J68" s="13">
        <f t="shared" si="12"/>
        <v>65</v>
      </c>
      <c r="K68" s="28" t="s">
        <v>22</v>
      </c>
      <c r="L68" s="24">
        <f t="shared" si="13"/>
        <v>65</v>
      </c>
      <c r="M68">
        <f t="shared" si="14"/>
        <v>0</v>
      </c>
      <c r="O68" s="21">
        <f t="shared" si="15"/>
        <v>0.4642857142857143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  <c r="AK68" s="23"/>
      <c r="AL68" s="23"/>
      <c r="AM68" s="23"/>
      <c r="AN68" s="23"/>
      <c r="AO68" s="23"/>
      <c r="AP68" s="23"/>
      <c r="AQ68" s="23"/>
      <c r="AR68" s="23"/>
      <c r="AS68" s="23"/>
    </row>
    <row r="69" spans="1:45" ht="14.25">
      <c r="A69" s="12">
        <v>14</v>
      </c>
      <c r="B69" s="12"/>
      <c r="C69" s="13">
        <v>1</v>
      </c>
      <c r="D69" s="12">
        <v>48</v>
      </c>
      <c r="E69" s="12">
        <v>10</v>
      </c>
      <c r="F69" s="12">
        <v>8</v>
      </c>
      <c r="G69" s="12">
        <v>46</v>
      </c>
      <c r="H69" s="14">
        <v>17.17</v>
      </c>
      <c r="I69" s="13">
        <f t="shared" si="11"/>
        <v>140</v>
      </c>
      <c r="J69" s="13">
        <f t="shared" si="12"/>
        <v>48</v>
      </c>
      <c r="K69" s="28" t="s">
        <v>19</v>
      </c>
      <c r="L69" s="24">
        <f t="shared" si="13"/>
        <v>46</v>
      </c>
      <c r="M69">
        <f t="shared" si="14"/>
        <v>0</v>
      </c>
      <c r="O69" s="21">
        <f t="shared" si="15"/>
        <v>0.34285714285714286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45" ht="14.25">
      <c r="A70" s="12">
        <v>14</v>
      </c>
      <c r="B70" s="12"/>
      <c r="C70" s="13">
        <v>1</v>
      </c>
      <c r="D70" s="12">
        <v>55</v>
      </c>
      <c r="E70" s="12">
        <v>6</v>
      </c>
      <c r="F70" s="12">
        <v>9</v>
      </c>
      <c r="G70" s="12">
        <v>58</v>
      </c>
      <c r="H70" s="14">
        <v>17.25</v>
      </c>
      <c r="I70" s="13">
        <f t="shared" si="11"/>
        <v>140</v>
      </c>
      <c r="J70" s="13">
        <f t="shared" si="12"/>
        <v>58</v>
      </c>
      <c r="K70" s="28" t="s">
        <v>19</v>
      </c>
      <c r="L70" s="24">
        <f t="shared" si="13"/>
        <v>58</v>
      </c>
      <c r="M70">
        <f t="shared" si="14"/>
        <v>0</v>
      </c>
      <c r="O70" s="21">
        <f t="shared" si="15"/>
        <v>0.4142857142857143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45" ht="14.25">
      <c r="A71" s="12">
        <v>14</v>
      </c>
      <c r="B71" s="12"/>
      <c r="C71" s="13">
        <v>2</v>
      </c>
      <c r="D71" s="12">
        <v>60</v>
      </c>
      <c r="E71" s="12">
        <v>10</v>
      </c>
      <c r="F71" s="12">
        <v>16</v>
      </c>
      <c r="G71" s="12">
        <v>66</v>
      </c>
      <c r="H71" s="14">
        <v>17.35</v>
      </c>
      <c r="I71" s="13">
        <f t="shared" si="11"/>
        <v>140</v>
      </c>
      <c r="J71" s="13">
        <f t="shared" si="12"/>
        <v>66</v>
      </c>
      <c r="K71" s="28" t="s">
        <v>21</v>
      </c>
      <c r="L71" s="24">
        <f t="shared" si="13"/>
        <v>66</v>
      </c>
      <c r="M71">
        <f t="shared" si="14"/>
        <v>0</v>
      </c>
      <c r="O71" s="21">
        <f t="shared" si="15"/>
        <v>0.4714285714285714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45" ht="14.25">
      <c r="A72" s="12">
        <v>14</v>
      </c>
      <c r="B72" s="12"/>
      <c r="C72" s="13">
        <v>15</v>
      </c>
      <c r="D72" s="12">
        <v>59</v>
      </c>
      <c r="E72" s="12">
        <v>3</v>
      </c>
      <c r="F72" s="12">
        <v>9</v>
      </c>
      <c r="G72" s="12">
        <v>65</v>
      </c>
      <c r="H72" s="14">
        <v>17.41</v>
      </c>
      <c r="I72" s="13">
        <f t="shared" si="11"/>
        <v>140</v>
      </c>
      <c r="J72" s="13">
        <f t="shared" si="12"/>
        <v>65</v>
      </c>
      <c r="K72" s="28" t="s">
        <v>19</v>
      </c>
      <c r="L72" s="24">
        <f t="shared" si="13"/>
        <v>65</v>
      </c>
      <c r="M72">
        <f t="shared" si="14"/>
        <v>0</v>
      </c>
      <c r="O72" s="21">
        <f t="shared" si="15"/>
        <v>0.4642857142857143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45" ht="14.25">
      <c r="A73" s="12">
        <v>14</v>
      </c>
      <c r="B73" s="12"/>
      <c r="C73" s="13">
        <v>14</v>
      </c>
      <c r="D73" s="12">
        <v>45</v>
      </c>
      <c r="E73" s="12">
        <v>4</v>
      </c>
      <c r="F73" s="12">
        <v>9</v>
      </c>
      <c r="G73" s="12">
        <v>50</v>
      </c>
      <c r="H73" s="14">
        <v>17.5</v>
      </c>
      <c r="I73" s="13">
        <f t="shared" si="11"/>
        <v>140</v>
      </c>
      <c r="J73" s="13">
        <f t="shared" si="12"/>
        <v>50</v>
      </c>
      <c r="K73" s="28" t="s">
        <v>20</v>
      </c>
      <c r="L73" s="24">
        <f t="shared" si="13"/>
        <v>50</v>
      </c>
      <c r="M73">
        <f t="shared" si="14"/>
        <v>0</v>
      </c>
      <c r="O73" s="21">
        <f t="shared" si="15"/>
        <v>0.35714285714285715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45" ht="14.25">
      <c r="A74" s="12">
        <v>14</v>
      </c>
      <c r="B74" s="12"/>
      <c r="C74" s="13">
        <v>2</v>
      </c>
      <c r="D74" s="12">
        <v>58</v>
      </c>
      <c r="E74" s="12">
        <v>9</v>
      </c>
      <c r="F74" s="12">
        <v>8</v>
      </c>
      <c r="G74" s="12">
        <v>57</v>
      </c>
      <c r="H74" s="14">
        <v>17.58</v>
      </c>
      <c r="I74" s="13">
        <f t="shared" si="11"/>
        <v>140</v>
      </c>
      <c r="J74" s="13">
        <f t="shared" si="12"/>
        <v>58</v>
      </c>
      <c r="K74" s="28" t="s">
        <v>20</v>
      </c>
      <c r="L74" s="24">
        <f t="shared" si="13"/>
        <v>57</v>
      </c>
      <c r="M74">
        <f t="shared" si="14"/>
        <v>0</v>
      </c>
      <c r="O74" s="21">
        <f t="shared" si="15"/>
        <v>0.4142857142857143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11" ht="14.25">
      <c r="A75" s="12"/>
      <c r="B75" s="12"/>
      <c r="C75" s="13"/>
      <c r="D75" s="12"/>
      <c r="E75" s="12"/>
      <c r="F75" s="12"/>
      <c r="G75" s="12"/>
      <c r="H75" s="14"/>
      <c r="I75" s="13"/>
      <c r="J75" s="13"/>
      <c r="K75" s="28"/>
    </row>
    <row r="76" spans="1:45" ht="14.25">
      <c r="A76" s="12" t="s">
        <v>17</v>
      </c>
      <c r="B76" s="12"/>
      <c r="C76" s="13"/>
      <c r="D76" s="12">
        <f>SUM(D60:D74)</f>
        <v>808</v>
      </c>
      <c r="E76" s="12">
        <f>SUM(E60:E74)</f>
        <v>101</v>
      </c>
      <c r="F76" s="12">
        <f>SUM(F60:F74)</f>
        <v>156</v>
      </c>
      <c r="G76" s="12">
        <f>SUM(G60:G74)</f>
        <v>863</v>
      </c>
      <c r="H76" s="14"/>
      <c r="I76" s="12">
        <f>SUM(I60:I74)</f>
        <v>2100</v>
      </c>
      <c r="J76" s="12">
        <f>SUM(J60:J74)</f>
        <v>873</v>
      </c>
      <c r="K76" s="28"/>
      <c r="L76" s="24">
        <f>D76-E76+F76</f>
        <v>863</v>
      </c>
      <c r="M76">
        <f>IF(L76-G76=0,0,"chyba")</f>
        <v>0</v>
      </c>
      <c r="O76" s="21">
        <f>J76/I76</f>
        <v>0.4157142857142857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8" spans="1:45" ht="14.25">
      <c r="A78" s="12">
        <v>207</v>
      </c>
      <c r="B78" s="12"/>
      <c r="C78" s="13" t="s">
        <v>32</v>
      </c>
      <c r="D78" s="12">
        <v>51</v>
      </c>
      <c r="E78" s="12">
        <v>12</v>
      </c>
      <c r="F78" s="12">
        <v>4</v>
      </c>
      <c r="G78" s="12">
        <v>43</v>
      </c>
      <c r="H78" s="14">
        <v>16.02</v>
      </c>
      <c r="I78" s="13">
        <f aca="true" t="shared" si="16" ref="I78:I93">IF(C78=1,140,IF(C78=2,140,IF(C78="K",140,IF(C78=14,140,IF(C78=15,140,IF(C78="SD",60,140))))))</f>
        <v>60</v>
      </c>
      <c r="J78" s="13">
        <f aca="true" t="shared" si="17" ref="J78:J93">MAX(D78,G78)</f>
        <v>51</v>
      </c>
      <c r="K78" s="28" t="s">
        <v>20</v>
      </c>
      <c r="L78" s="24">
        <f>D78-E78+F78</f>
        <v>43</v>
      </c>
      <c r="M78">
        <f>IF(L78-G78=0,0,"chyba")</f>
        <v>0</v>
      </c>
      <c r="O78" s="21">
        <f>J78/I78</f>
        <v>0.85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45" ht="14.25">
      <c r="A79" s="12">
        <v>207</v>
      </c>
      <c r="B79" s="12"/>
      <c r="C79" s="13" t="s">
        <v>32</v>
      </c>
      <c r="D79" s="12">
        <v>57</v>
      </c>
      <c r="E79" s="12">
        <v>12</v>
      </c>
      <c r="F79" s="12">
        <v>7</v>
      </c>
      <c r="G79" s="12">
        <v>52</v>
      </c>
      <c r="H79" s="14">
        <v>16.11</v>
      </c>
      <c r="I79" s="13">
        <f t="shared" si="16"/>
        <v>60</v>
      </c>
      <c r="J79" s="13">
        <f t="shared" si="17"/>
        <v>57</v>
      </c>
      <c r="K79" s="28" t="s">
        <v>21</v>
      </c>
      <c r="L79" s="24">
        <f>D79-E79+F79</f>
        <v>52</v>
      </c>
      <c r="M79">
        <f>IF(L79-G79=0,0,"chyba")</f>
        <v>0</v>
      </c>
      <c r="O79" s="21">
        <f>J79/I79</f>
        <v>0.95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45" ht="14.25">
      <c r="A80" s="12">
        <v>207</v>
      </c>
      <c r="B80" s="12"/>
      <c r="C80" s="13" t="s">
        <v>32</v>
      </c>
      <c r="D80" s="12">
        <v>47</v>
      </c>
      <c r="E80" s="12">
        <v>14</v>
      </c>
      <c r="F80" s="12">
        <v>2</v>
      </c>
      <c r="G80" s="12">
        <v>35</v>
      </c>
      <c r="H80" s="14">
        <v>16.16</v>
      </c>
      <c r="I80" s="13">
        <f t="shared" si="16"/>
        <v>60</v>
      </c>
      <c r="J80" s="13">
        <f t="shared" si="17"/>
        <v>47</v>
      </c>
      <c r="K80" s="28" t="s">
        <v>19</v>
      </c>
      <c r="L80" s="24">
        <f>D80-E80+F80</f>
        <v>35</v>
      </c>
      <c r="M80">
        <f>IF(L80-G80=0,0,"chyba")</f>
        <v>0</v>
      </c>
      <c r="O80" s="21">
        <f>J80/I80</f>
        <v>0.7833333333333333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45" ht="14.25">
      <c r="A81" s="12">
        <v>207</v>
      </c>
      <c r="B81" s="12"/>
      <c r="C81" s="13" t="s">
        <v>32</v>
      </c>
      <c r="D81" s="12">
        <v>54</v>
      </c>
      <c r="E81" s="12">
        <v>10</v>
      </c>
      <c r="F81" s="12">
        <v>8</v>
      </c>
      <c r="G81" s="12">
        <v>52</v>
      </c>
      <c r="H81" s="14">
        <v>16.24</v>
      </c>
      <c r="I81" s="13">
        <f t="shared" si="16"/>
        <v>60</v>
      </c>
      <c r="J81" s="13">
        <f t="shared" si="17"/>
        <v>54</v>
      </c>
      <c r="K81" s="28" t="s">
        <v>19</v>
      </c>
      <c r="L81" s="24">
        <f>D81-E81+F81</f>
        <v>52</v>
      </c>
      <c r="M81">
        <f>IF(L81-G81=0,0,"chyba")</f>
        <v>0</v>
      </c>
      <c r="O81" s="21">
        <f>J81/I81</f>
        <v>0.9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45" ht="14.25">
      <c r="A82" s="12">
        <v>207</v>
      </c>
      <c r="B82" s="12"/>
      <c r="C82" s="13" t="s">
        <v>32</v>
      </c>
      <c r="D82" s="12">
        <v>59</v>
      </c>
      <c r="E82" s="12">
        <v>9</v>
      </c>
      <c r="F82" s="12">
        <v>15</v>
      </c>
      <c r="G82" s="12">
        <v>65</v>
      </c>
      <c r="H82" s="14">
        <v>16.31</v>
      </c>
      <c r="I82" s="13">
        <f t="shared" si="16"/>
        <v>60</v>
      </c>
      <c r="J82" s="13">
        <f t="shared" si="17"/>
        <v>65</v>
      </c>
      <c r="K82" s="28" t="s">
        <v>19</v>
      </c>
      <c r="L82" s="24">
        <f aca="true" t="shared" si="18" ref="L82:L93">D82-E82+F82</f>
        <v>65</v>
      </c>
      <c r="M82">
        <f aca="true" t="shared" si="19" ref="M82:M93">IF(L82-G82=0,0,"chyba")</f>
        <v>0</v>
      </c>
      <c r="O82" s="21">
        <f aca="true" t="shared" si="20" ref="O82:O93">J82/I82</f>
        <v>1.0833333333333333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45" ht="14.25">
      <c r="A83" s="12">
        <v>207</v>
      </c>
      <c r="B83" s="12"/>
      <c r="C83" s="13" t="s">
        <v>32</v>
      </c>
      <c r="D83" s="12">
        <v>45</v>
      </c>
      <c r="E83" s="12">
        <v>6</v>
      </c>
      <c r="F83" s="12">
        <v>3</v>
      </c>
      <c r="G83" s="12">
        <v>42</v>
      </c>
      <c r="H83" s="14">
        <v>16.39</v>
      </c>
      <c r="I83" s="13">
        <f t="shared" si="16"/>
        <v>60</v>
      </c>
      <c r="J83" s="13">
        <f t="shared" si="17"/>
        <v>45</v>
      </c>
      <c r="K83" s="28" t="s">
        <v>19</v>
      </c>
      <c r="L83" s="24">
        <f t="shared" si="18"/>
        <v>42</v>
      </c>
      <c r="M83">
        <f t="shared" si="19"/>
        <v>0</v>
      </c>
      <c r="O83" s="21">
        <f t="shared" si="20"/>
        <v>0.75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45" ht="14.25">
      <c r="A84" s="12">
        <v>207</v>
      </c>
      <c r="B84" s="12"/>
      <c r="C84" s="13" t="s">
        <v>32</v>
      </c>
      <c r="D84" s="12">
        <v>60</v>
      </c>
      <c r="E84" s="12">
        <v>14</v>
      </c>
      <c r="F84" s="12">
        <v>12</v>
      </c>
      <c r="G84" s="12">
        <v>58</v>
      </c>
      <c r="H84" s="14">
        <v>16.49</v>
      </c>
      <c r="I84" s="13">
        <f t="shared" si="16"/>
        <v>60</v>
      </c>
      <c r="J84" s="13">
        <f t="shared" si="17"/>
        <v>60</v>
      </c>
      <c r="K84" s="28" t="s">
        <v>22</v>
      </c>
      <c r="L84" s="24">
        <f t="shared" si="18"/>
        <v>58</v>
      </c>
      <c r="M84">
        <f t="shared" si="19"/>
        <v>0</v>
      </c>
      <c r="O84" s="21">
        <f t="shared" si="20"/>
        <v>1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45" ht="14.25">
      <c r="A85" s="12">
        <v>207</v>
      </c>
      <c r="B85" s="12"/>
      <c r="C85" s="13" t="s">
        <v>32</v>
      </c>
      <c r="D85" s="12">
        <v>57</v>
      </c>
      <c r="E85" s="12">
        <v>13</v>
      </c>
      <c r="F85" s="12">
        <v>6</v>
      </c>
      <c r="G85" s="12">
        <v>50</v>
      </c>
      <c r="H85" s="14">
        <v>16.54</v>
      </c>
      <c r="I85" s="13">
        <f t="shared" si="16"/>
        <v>60</v>
      </c>
      <c r="J85" s="13">
        <f t="shared" si="17"/>
        <v>57</v>
      </c>
      <c r="K85" s="28" t="s">
        <v>19</v>
      </c>
      <c r="L85" s="24">
        <f t="shared" si="18"/>
        <v>50</v>
      </c>
      <c r="M85">
        <f t="shared" si="19"/>
        <v>0</v>
      </c>
      <c r="O85" s="21">
        <f t="shared" si="20"/>
        <v>0.95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45" ht="14.25">
      <c r="A86" s="12">
        <v>207</v>
      </c>
      <c r="B86" s="12"/>
      <c r="C86" s="13" t="s">
        <v>32</v>
      </c>
      <c r="D86" s="12">
        <v>42</v>
      </c>
      <c r="E86" s="12">
        <v>6</v>
      </c>
      <c r="F86" s="12">
        <v>4</v>
      </c>
      <c r="G86" s="12">
        <v>40</v>
      </c>
      <c r="H86" s="14">
        <v>17.01</v>
      </c>
      <c r="I86" s="13">
        <f t="shared" si="16"/>
        <v>60</v>
      </c>
      <c r="J86" s="13">
        <f t="shared" si="17"/>
        <v>42</v>
      </c>
      <c r="K86" s="28" t="s">
        <v>19</v>
      </c>
      <c r="L86" s="24">
        <f t="shared" si="18"/>
        <v>40</v>
      </c>
      <c r="M86">
        <f t="shared" si="19"/>
        <v>0</v>
      </c>
      <c r="O86" s="21">
        <f t="shared" si="20"/>
        <v>0.7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45" ht="14.25">
      <c r="A87" s="12">
        <v>207</v>
      </c>
      <c r="B87" s="12"/>
      <c r="C87" s="13" t="s">
        <v>32</v>
      </c>
      <c r="D87" s="12">
        <v>49</v>
      </c>
      <c r="E87" s="12">
        <v>9</v>
      </c>
      <c r="F87" s="12">
        <v>5</v>
      </c>
      <c r="G87" s="12">
        <v>45</v>
      </c>
      <c r="H87" s="14">
        <v>17.09</v>
      </c>
      <c r="I87" s="13">
        <f t="shared" si="16"/>
        <v>60</v>
      </c>
      <c r="J87" s="13">
        <f t="shared" si="17"/>
        <v>49</v>
      </c>
      <c r="K87" s="28" t="s">
        <v>19</v>
      </c>
      <c r="L87" s="24">
        <f t="shared" si="18"/>
        <v>45</v>
      </c>
      <c r="M87">
        <f t="shared" si="19"/>
        <v>0</v>
      </c>
      <c r="O87" s="21">
        <f t="shared" si="20"/>
        <v>0.8166666666666667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45" ht="14.25">
      <c r="A88" s="12">
        <v>207</v>
      </c>
      <c r="B88" s="12"/>
      <c r="C88" s="13" t="s">
        <v>32</v>
      </c>
      <c r="D88" s="12">
        <v>51</v>
      </c>
      <c r="E88" s="12">
        <v>13</v>
      </c>
      <c r="F88" s="12">
        <v>7</v>
      </c>
      <c r="G88" s="12">
        <v>45</v>
      </c>
      <c r="H88" s="14">
        <v>17.16</v>
      </c>
      <c r="I88" s="13">
        <f t="shared" si="16"/>
        <v>60</v>
      </c>
      <c r="J88" s="13">
        <f t="shared" si="17"/>
        <v>51</v>
      </c>
      <c r="K88" s="28" t="s">
        <v>19</v>
      </c>
      <c r="L88" s="24">
        <f t="shared" si="18"/>
        <v>45</v>
      </c>
      <c r="M88">
        <f t="shared" si="19"/>
        <v>0</v>
      </c>
      <c r="O88" s="21">
        <f t="shared" si="20"/>
        <v>0.85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45" ht="14.25">
      <c r="A89" s="12">
        <v>207</v>
      </c>
      <c r="B89" s="12"/>
      <c r="C89" s="13" t="s">
        <v>32</v>
      </c>
      <c r="D89" s="12">
        <v>42</v>
      </c>
      <c r="E89" s="12">
        <v>10</v>
      </c>
      <c r="F89" s="12">
        <v>8</v>
      </c>
      <c r="G89" s="12">
        <v>40</v>
      </c>
      <c r="H89" s="14">
        <v>17.24</v>
      </c>
      <c r="I89" s="13">
        <f t="shared" si="16"/>
        <v>60</v>
      </c>
      <c r="J89" s="13">
        <f t="shared" si="17"/>
        <v>42</v>
      </c>
      <c r="K89" s="28" t="s">
        <v>19</v>
      </c>
      <c r="L89" s="24">
        <f t="shared" si="18"/>
        <v>40</v>
      </c>
      <c r="M89">
        <f t="shared" si="19"/>
        <v>0</v>
      </c>
      <c r="O89" s="21">
        <f t="shared" si="20"/>
        <v>0.7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45" ht="14.25">
      <c r="A90" s="12">
        <v>207</v>
      </c>
      <c r="B90" s="12"/>
      <c r="C90" s="13" t="s">
        <v>32</v>
      </c>
      <c r="D90" s="12">
        <v>50</v>
      </c>
      <c r="E90" s="12">
        <v>11</v>
      </c>
      <c r="F90" s="12">
        <v>8</v>
      </c>
      <c r="G90" s="12">
        <v>47</v>
      </c>
      <c r="H90" s="14">
        <v>17.31</v>
      </c>
      <c r="I90" s="13">
        <f t="shared" si="16"/>
        <v>60</v>
      </c>
      <c r="J90" s="13">
        <f t="shared" si="17"/>
        <v>50</v>
      </c>
      <c r="K90" s="28" t="s">
        <v>19</v>
      </c>
      <c r="L90" s="24">
        <f t="shared" si="18"/>
        <v>47</v>
      </c>
      <c r="M90">
        <f t="shared" si="19"/>
        <v>0</v>
      </c>
      <c r="O90" s="21">
        <f t="shared" si="20"/>
        <v>0.8333333333333334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45" ht="14.25">
      <c r="A91" s="12">
        <v>207</v>
      </c>
      <c r="B91" s="12"/>
      <c r="C91" s="13" t="s">
        <v>32</v>
      </c>
      <c r="D91" s="12">
        <v>52</v>
      </c>
      <c r="E91" s="12">
        <v>8</v>
      </c>
      <c r="F91" s="12">
        <v>11</v>
      </c>
      <c r="G91" s="12">
        <v>55</v>
      </c>
      <c r="H91" s="14">
        <v>17.42</v>
      </c>
      <c r="I91" s="13">
        <f t="shared" si="16"/>
        <v>60</v>
      </c>
      <c r="J91" s="13">
        <f t="shared" si="17"/>
        <v>55</v>
      </c>
      <c r="K91" s="28" t="s">
        <v>22</v>
      </c>
      <c r="L91" s="24">
        <f t="shared" si="18"/>
        <v>55</v>
      </c>
      <c r="M91">
        <f t="shared" si="19"/>
        <v>0</v>
      </c>
      <c r="O91" s="21">
        <f t="shared" si="20"/>
        <v>0.9166666666666666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45" ht="14.25">
      <c r="A92" s="12">
        <v>207</v>
      </c>
      <c r="B92" s="12"/>
      <c r="C92" s="13" t="s">
        <v>32</v>
      </c>
      <c r="D92" s="12">
        <v>40</v>
      </c>
      <c r="E92" s="12">
        <v>5</v>
      </c>
      <c r="F92" s="12">
        <v>5</v>
      </c>
      <c r="G92" s="12">
        <v>40</v>
      </c>
      <c r="H92" s="14">
        <v>17.47</v>
      </c>
      <c r="I92" s="13">
        <f t="shared" si="16"/>
        <v>60</v>
      </c>
      <c r="J92" s="13">
        <f t="shared" si="17"/>
        <v>40</v>
      </c>
      <c r="K92" s="28" t="s">
        <v>20</v>
      </c>
      <c r="L92" s="24">
        <f t="shared" si="18"/>
        <v>40</v>
      </c>
      <c r="M92">
        <f t="shared" si="19"/>
        <v>0</v>
      </c>
      <c r="O92" s="21">
        <f t="shared" si="20"/>
        <v>0.6666666666666666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45" ht="14.25">
      <c r="A93" s="12">
        <v>207</v>
      </c>
      <c r="B93" s="12"/>
      <c r="C93" s="13" t="s">
        <v>32</v>
      </c>
      <c r="D93" s="12">
        <v>50</v>
      </c>
      <c r="E93" s="12">
        <v>8</v>
      </c>
      <c r="F93" s="12">
        <v>13</v>
      </c>
      <c r="G93" s="12">
        <v>55</v>
      </c>
      <c r="H93" s="14">
        <v>17.56</v>
      </c>
      <c r="I93" s="13">
        <f t="shared" si="16"/>
        <v>60</v>
      </c>
      <c r="J93" s="13">
        <f t="shared" si="17"/>
        <v>55</v>
      </c>
      <c r="K93" s="28" t="s">
        <v>21</v>
      </c>
      <c r="L93" s="24">
        <f t="shared" si="18"/>
        <v>55</v>
      </c>
      <c r="M93">
        <f t="shared" si="19"/>
        <v>0</v>
      </c>
      <c r="O93" s="21">
        <f t="shared" si="20"/>
        <v>0.9166666666666666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11" ht="14.25">
      <c r="A94" s="12"/>
      <c r="B94" s="12"/>
      <c r="C94" s="13"/>
      <c r="D94" s="12"/>
      <c r="E94" s="12"/>
      <c r="F94" s="12"/>
      <c r="G94" s="12"/>
      <c r="H94" s="14"/>
      <c r="I94" s="13"/>
      <c r="J94" s="13"/>
      <c r="K94" s="28"/>
    </row>
    <row r="95" spans="1:45" ht="14.25">
      <c r="A95" s="12" t="s">
        <v>17</v>
      </c>
      <c r="B95" s="12"/>
      <c r="C95" s="13"/>
      <c r="D95" s="12">
        <f>SUM(D78:D93)</f>
        <v>806</v>
      </c>
      <c r="E95" s="12">
        <f>SUM(E78:E93)</f>
        <v>160</v>
      </c>
      <c r="F95" s="12">
        <f>SUM(F78:F93)</f>
        <v>118</v>
      </c>
      <c r="G95" s="12">
        <f>SUM(G78:G93)</f>
        <v>764</v>
      </c>
      <c r="H95" s="14"/>
      <c r="I95" s="12">
        <f>SUM(I78:I93)</f>
        <v>960</v>
      </c>
      <c r="J95" s="12">
        <f>SUM(J78:J93)</f>
        <v>820</v>
      </c>
      <c r="K95" s="28"/>
      <c r="L95" s="24">
        <f>D95-E95+F95</f>
        <v>764</v>
      </c>
      <c r="M95">
        <f>IF(L95-G95=0,0,"chyba")</f>
        <v>0</v>
      </c>
      <c r="O95" s="21">
        <f>J95/I95</f>
        <v>0.8541666666666666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</sheetData>
  <conditionalFormatting sqref="AJ40:AS40 AJ9:AS38 AJ58:AS58 AJ42:AS56 AJ76:AS76 AJ60:AS74 AJ95:AS95 AJ78:AS93">
    <cfRule type="expression" priority="1" dxfId="0" stopIfTrue="1">
      <formula>($J9/$I9)&gt;AJ$8</formula>
    </cfRule>
  </conditionalFormatting>
  <conditionalFormatting sqref="P40:AI40 P9:AI38 P58:AI58 P42:AI56 P76:AI76 P60:AI74 P95:AI95 P78:AI93">
    <cfRule type="expression" priority="2" dxfId="1" stopIfTrue="1">
      <formula>($J9/$I9)&gt;=P$8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2008-04-08T11:36:55Z</cp:lastPrinted>
  <dcterms:created xsi:type="dcterms:W3CDTF">1999-11-19T12:51:51Z</dcterms:created>
  <dcterms:modified xsi:type="dcterms:W3CDTF">2016-05-06T03:33:55Z</dcterms:modified>
  <cp:category/>
  <cp:version/>
  <cp:contentType/>
  <cp:contentStatus/>
</cp:coreProperties>
</file>